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autoCompressPictures="0"/>
  <bookViews>
    <workbookView xWindow="-15" yWindow="6240" windowWidth="28830" windowHeight="6300"/>
  </bookViews>
  <sheets>
    <sheet name="2019" sheetId="1" r:id="rId1"/>
  </sheets>
  <definedNames>
    <definedName name="_xlnm._FilterDatabase" localSheetId="0" hidden="1">'2019'!$A$12:$P$50</definedName>
  </definedNames>
  <calcPr calcId="144525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45" i="1" l="1"/>
  <c r="O45" i="1"/>
  <c r="N45" i="1"/>
  <c r="L45" i="1"/>
  <c r="K45" i="1"/>
  <c r="J45" i="1"/>
  <c r="G45" i="1"/>
  <c r="N34" i="1"/>
  <c r="I34" i="1"/>
  <c r="F34" i="1"/>
  <c r="E34" i="1"/>
  <c r="C34" i="1"/>
  <c r="B34" i="1"/>
  <c r="N26" i="1"/>
  <c r="I26" i="1"/>
  <c r="F26" i="1"/>
  <c r="E26" i="1"/>
  <c r="C26" i="1"/>
  <c r="B26" i="1"/>
  <c r="N18" i="1"/>
  <c r="I18" i="1"/>
  <c r="F18" i="1"/>
  <c r="E18" i="1"/>
  <c r="D18" i="1" s="1"/>
  <c r="C18" i="1"/>
  <c r="B18" i="1"/>
  <c r="E45" i="1" l="1"/>
  <c r="D26" i="1"/>
  <c r="I45" i="1"/>
  <c r="D34" i="1"/>
  <c r="D45" i="1" s="1"/>
  <c r="B45" i="1"/>
  <c r="F45" i="1"/>
  <c r="P44" i="1"/>
  <c r="O44" i="1"/>
  <c r="L44" i="1"/>
  <c r="K44" i="1"/>
  <c r="J44" i="1"/>
  <c r="G44" i="1"/>
  <c r="N33" i="1"/>
  <c r="I33" i="1"/>
  <c r="F33" i="1"/>
  <c r="E33" i="1"/>
  <c r="D33" i="1" s="1"/>
  <c r="C33" i="1"/>
  <c r="B33" i="1"/>
  <c r="N25" i="1"/>
  <c r="I25" i="1"/>
  <c r="F25" i="1"/>
  <c r="E25" i="1"/>
  <c r="D25" i="1" s="1"/>
  <c r="C25" i="1"/>
  <c r="B25" i="1"/>
  <c r="N17" i="1"/>
  <c r="I17" i="1"/>
  <c r="F17" i="1"/>
  <c r="E17" i="1"/>
  <c r="D17" i="1" s="1"/>
  <c r="C17" i="1"/>
  <c r="B17" i="1"/>
  <c r="I44" i="1" l="1"/>
  <c r="B44" i="1"/>
  <c r="D44" i="1"/>
  <c r="F44" i="1"/>
  <c r="N44" i="1"/>
  <c r="E44" i="1"/>
  <c r="P43" i="1" l="1"/>
  <c r="O43" i="1"/>
  <c r="L43" i="1"/>
  <c r="K43" i="1"/>
  <c r="J43" i="1"/>
  <c r="G43" i="1"/>
  <c r="N32" i="1"/>
  <c r="I32" i="1"/>
  <c r="I43" i="1" s="1"/>
  <c r="F32" i="1"/>
  <c r="E32" i="1"/>
  <c r="C32" i="1"/>
  <c r="B32" i="1"/>
  <c r="N24" i="1"/>
  <c r="I24" i="1"/>
  <c r="F24" i="1"/>
  <c r="E24" i="1"/>
  <c r="D24" i="1" s="1"/>
  <c r="C24" i="1"/>
  <c r="B24" i="1"/>
  <c r="N16" i="1"/>
  <c r="I16" i="1"/>
  <c r="F16" i="1"/>
  <c r="E16" i="1"/>
  <c r="D16" i="1"/>
  <c r="C16" i="1"/>
  <c r="B16" i="1"/>
  <c r="D32" i="1" l="1"/>
  <c r="D43" i="1" s="1"/>
  <c r="B43" i="1"/>
  <c r="E43" i="1"/>
  <c r="F43" i="1"/>
  <c r="N43" i="1"/>
  <c r="N35" i="1"/>
  <c r="N31" i="1"/>
  <c r="N27" i="1"/>
  <c r="N23" i="1"/>
  <c r="I35" i="1"/>
  <c r="I31" i="1"/>
  <c r="I27" i="1"/>
  <c r="I23" i="1"/>
  <c r="F35" i="1"/>
  <c r="E35" i="1"/>
  <c r="C35" i="1"/>
  <c r="B35" i="1"/>
  <c r="F31" i="1"/>
  <c r="E31" i="1"/>
  <c r="D31" i="1" s="1"/>
  <c r="C31" i="1"/>
  <c r="B31" i="1"/>
  <c r="F27" i="1"/>
  <c r="E27" i="1"/>
  <c r="C27" i="1"/>
  <c r="B27" i="1"/>
  <c r="F23" i="1"/>
  <c r="E23" i="1"/>
  <c r="D23" i="1" s="1"/>
  <c r="C23" i="1"/>
  <c r="B23" i="1"/>
  <c r="B42" i="1" s="1"/>
  <c r="N19" i="1"/>
  <c r="N15" i="1"/>
  <c r="I19" i="1"/>
  <c r="I15" i="1"/>
  <c r="F19" i="1"/>
  <c r="E19" i="1"/>
  <c r="C19" i="1"/>
  <c r="B19" i="1"/>
  <c r="F15" i="1"/>
  <c r="E15" i="1"/>
  <c r="C15" i="1"/>
  <c r="B15" i="1"/>
  <c r="B46" i="1" l="1"/>
  <c r="D19" i="1"/>
  <c r="D27" i="1"/>
  <c r="D35" i="1"/>
  <c r="D15" i="1"/>
  <c r="P28" i="1" l="1"/>
  <c r="O28" i="1"/>
  <c r="L28" i="1"/>
  <c r="K28" i="1"/>
  <c r="J28" i="1"/>
  <c r="G28" i="1"/>
  <c r="P20" i="1"/>
  <c r="O20" i="1"/>
  <c r="L20" i="1"/>
  <c r="K20" i="1"/>
  <c r="J20" i="1"/>
  <c r="G20" i="1"/>
  <c r="P12" i="1"/>
  <c r="O12" i="1"/>
  <c r="L12" i="1"/>
  <c r="K12" i="1"/>
  <c r="J12" i="1"/>
  <c r="G12" i="1"/>
  <c r="P46" i="1"/>
  <c r="O46" i="1"/>
  <c r="N46" i="1"/>
  <c r="L46" i="1"/>
  <c r="K46" i="1"/>
  <c r="J46" i="1"/>
  <c r="I46" i="1"/>
  <c r="G46" i="1"/>
  <c r="F46" i="1"/>
  <c r="E46" i="1"/>
  <c r="D46" i="1"/>
  <c r="P42" i="1" l="1"/>
  <c r="O42" i="1"/>
  <c r="N42" i="1"/>
  <c r="L42" i="1"/>
  <c r="K42" i="1"/>
  <c r="J42" i="1"/>
  <c r="I42" i="1"/>
  <c r="G42" i="1"/>
  <c r="F42" i="1"/>
  <c r="E42" i="1"/>
  <c r="D42" i="1"/>
  <c r="P41" i="1" l="1"/>
  <c r="O41" i="1"/>
  <c r="L41" i="1"/>
  <c r="K41" i="1"/>
  <c r="J41" i="1"/>
  <c r="G41" i="1"/>
  <c r="N30" i="1"/>
  <c r="N22" i="1"/>
  <c r="N14" i="1"/>
  <c r="I30" i="1"/>
  <c r="I22" i="1"/>
  <c r="I41" i="1" s="1"/>
  <c r="I14" i="1"/>
  <c r="I13" i="1"/>
  <c r="I12" i="1" s="1"/>
  <c r="F30" i="1"/>
  <c r="E30" i="1"/>
  <c r="C30" i="1"/>
  <c r="B30" i="1"/>
  <c r="F22" i="1"/>
  <c r="E22" i="1"/>
  <c r="C22" i="1"/>
  <c r="B22" i="1"/>
  <c r="F14" i="1"/>
  <c r="E14" i="1"/>
  <c r="C14" i="1"/>
  <c r="B14" i="1"/>
  <c r="B41" i="1" l="1"/>
  <c r="D30" i="1"/>
  <c r="N41" i="1"/>
  <c r="E41" i="1"/>
  <c r="F41" i="1"/>
  <c r="D22" i="1"/>
  <c r="D14" i="1"/>
  <c r="G37" i="1"/>
  <c r="D41" i="1" l="1"/>
  <c r="E21" i="1"/>
  <c r="E20" i="1" s="1"/>
  <c r="B29" i="1"/>
  <c r="B28" i="1" s="1"/>
  <c r="C29" i="1"/>
  <c r="E29" i="1" l="1"/>
  <c r="E28" i="1" s="1"/>
  <c r="F29" i="1"/>
  <c r="F28" i="1" s="1"/>
  <c r="D29" i="1" l="1"/>
  <c r="D28" i="1" s="1"/>
  <c r="I21" i="1" l="1"/>
  <c r="I20" i="1" s="1"/>
  <c r="P40" i="1" l="1"/>
  <c r="C21" i="1" l="1"/>
  <c r="C13" i="1"/>
  <c r="B21" i="1"/>
  <c r="B13" i="1"/>
  <c r="B12" i="1" s="1"/>
  <c r="P37" i="1"/>
  <c r="O37" i="1"/>
  <c r="L37" i="1"/>
  <c r="K37" i="1"/>
  <c r="J37" i="1"/>
  <c r="B20" i="1" l="1"/>
  <c r="B38" i="1" s="1"/>
  <c r="B40" i="1"/>
  <c r="E13" i="1"/>
  <c r="E12" i="1" s="1"/>
  <c r="F13" i="1"/>
  <c r="F12" i="1" s="1"/>
  <c r="N13" i="1"/>
  <c r="N12" i="1" s="1"/>
  <c r="O40" i="1"/>
  <c r="L40" i="1"/>
  <c r="K40" i="1"/>
  <c r="J40" i="1"/>
  <c r="G40" i="1"/>
  <c r="I29" i="1"/>
  <c r="I28" i="1" s="1"/>
  <c r="F21" i="1"/>
  <c r="F20" i="1" s="1"/>
  <c r="N21" i="1"/>
  <c r="N20" i="1" s="1"/>
  <c r="B37" i="1" l="1"/>
  <c r="F37" i="1"/>
  <c r="I37" i="1"/>
  <c r="D13" i="1"/>
  <c r="D12" i="1" s="1"/>
  <c r="N37" i="1"/>
  <c r="E37" i="1"/>
  <c r="D21" i="1"/>
  <c r="D20" i="1" s="1"/>
  <c r="F40" i="1"/>
  <c r="F38" i="1"/>
  <c r="I40" i="1"/>
  <c r="N29" i="1"/>
  <c r="N28" i="1" s="1"/>
  <c r="E40" i="1"/>
  <c r="K38" i="1"/>
  <c r="G38" i="1"/>
  <c r="P38" i="1"/>
  <c r="O38" i="1"/>
  <c r="L38" i="1"/>
  <c r="J38" i="1"/>
  <c r="D37" i="1" l="1"/>
  <c r="N38" i="1"/>
  <c r="E38" i="1"/>
  <c r="D38" i="1"/>
  <c r="I38" i="1"/>
  <c r="N40" i="1"/>
  <c r="D40" i="1"/>
</calcChain>
</file>

<file path=xl/sharedStrings.xml><?xml version="1.0" encoding="utf-8"?>
<sst xmlns="http://schemas.openxmlformats.org/spreadsheetml/2006/main" count="103" uniqueCount="34">
  <si>
    <t>Total</t>
  </si>
  <si>
    <t>Combustible Marino</t>
  </si>
  <si>
    <t>Enero</t>
  </si>
  <si>
    <t>..</t>
  </si>
  <si>
    <t>Naves Atendidas</t>
  </si>
  <si>
    <t>(cr): Cifras revisadas</t>
  </si>
  <si>
    <t>Fuente: Reportes recibidos de las empresas dedicadas a esta actividad</t>
  </si>
  <si>
    <t>..: No aplica</t>
  </si>
  <si>
    <t>Sector Atlántico</t>
  </si>
  <si>
    <t>Sector Pacífico</t>
  </si>
  <si>
    <t>Período</t>
  </si>
  <si>
    <t>(p) Cifras preliminares</t>
  </si>
  <si>
    <t>Fuel Oil (TM)</t>
  </si>
  <si>
    <t>Marine Diesel Oil (TM)</t>
  </si>
  <si>
    <t>AUTORIDAD MARÍTIMA DE PANAMA</t>
  </si>
  <si>
    <t>OFICINA DE PLANIFICACIÓN</t>
  </si>
  <si>
    <t>ÁREA DE ESTADISTICAS GENERALES</t>
  </si>
  <si>
    <t>VENTA DE COMBUSTIBLE MARINO A TRAVÉS DE BARCAZAS, SEGÚN LITORAL</t>
  </si>
  <si>
    <t>(EN TONELADAS METRICAS)</t>
  </si>
  <si>
    <t>Barcazas Operando</t>
  </si>
  <si>
    <t xml:space="preserve">Variación Porcentual mensual </t>
  </si>
  <si>
    <t>2018/2017</t>
  </si>
  <si>
    <t>2019(p)</t>
  </si>
  <si>
    <t>2019/2018</t>
  </si>
  <si>
    <t>Febrero</t>
  </si>
  <si>
    <t>Marzo</t>
  </si>
  <si>
    <t>Abril</t>
  </si>
  <si>
    <t>Mayo</t>
  </si>
  <si>
    <t>Junio</t>
  </si>
  <si>
    <t xml:space="preserve">ENERO-JULIO. AÑOS 2017 - 2019(p) </t>
  </si>
  <si>
    <t>Variación Porcentual acumulada en Enero-Julio</t>
  </si>
  <si>
    <t>Julio</t>
  </si>
  <si>
    <t>Datos actualizados el 21 de agosto de 2019.</t>
  </si>
  <si>
    <t>Próxima actualización el 21 de octubre de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</si>
</sst>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8DB4E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21"/>
      </bottom>
      <diagonal/>
    </border>
    <border>
      <left/>
      <right style="thin">
        <color indexed="64"/>
      </right>
      <top/>
      <bottom style="thin">
        <color indexed="21"/>
      </bottom>
      <diagonal/>
    </border>
    <border>
      <left style="thin">
        <color indexed="64"/>
      </left>
      <right/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2" fillId="0" borderId="0" xfId="0" applyFont="1" applyBorder="1"/>
    <xf numFmtId="0" fontId="0" fillId="0" borderId="0" xfId="0" applyBorder="1"/>
    <xf numFmtId="3" fontId="2" fillId="0" borderId="0" xfId="0" applyNumberFormat="1" applyFont="1"/>
    <xf numFmtId="3" fontId="0" fillId="0" borderId="0" xfId="0" applyNumberFormat="1"/>
    <xf numFmtId="3" fontId="2" fillId="0" borderId="0" xfId="0" applyNumberFormat="1" applyFont="1" applyBorder="1" applyAlignment="1">
      <alignment horizontal="right"/>
    </xf>
    <xf numFmtId="3" fontId="2" fillId="0" borderId="0" xfId="0" applyNumberFormat="1" applyFont="1" applyBorder="1"/>
    <xf numFmtId="0" fontId="0" fillId="0" borderId="0" xfId="0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3" fontId="4" fillId="0" borderId="1" xfId="0" applyNumberFormat="1" applyFont="1" applyBorder="1" applyAlignment="1">
      <alignment horizontal="right"/>
    </xf>
    <xf numFmtId="1" fontId="4" fillId="0" borderId="1" xfId="0" applyNumberFormat="1" applyFont="1" applyBorder="1" applyAlignment="1">
      <alignment horizontal="right"/>
    </xf>
    <xf numFmtId="3" fontId="5" fillId="0" borderId="1" xfId="0" applyNumberFormat="1" applyFont="1" applyBorder="1" applyAlignment="1">
      <alignment horizontal="right"/>
    </xf>
    <xf numFmtId="3" fontId="4" fillId="2" borderId="1" xfId="0" applyNumberFormat="1" applyFont="1" applyFill="1" applyBorder="1" applyAlignment="1">
      <alignment horizontal="right"/>
    </xf>
    <xf numFmtId="3" fontId="5" fillId="0" borderId="1" xfId="0" applyNumberFormat="1" applyFont="1" applyFill="1" applyBorder="1" applyAlignment="1">
      <alignment horizontal="right"/>
    </xf>
    <xf numFmtId="2" fontId="3" fillId="0" borderId="1" xfId="0" applyNumberFormat="1" applyFont="1" applyBorder="1" applyAlignment="1">
      <alignment horizontal="right"/>
    </xf>
    <xf numFmtId="0" fontId="4" fillId="0" borderId="0" xfId="0" applyFont="1" applyFill="1" applyBorder="1"/>
    <xf numFmtId="0" fontId="5" fillId="0" borderId="0" xfId="0" applyFont="1" applyBorder="1"/>
    <xf numFmtId="3" fontId="5" fillId="0" borderId="0" xfId="0" applyNumberFormat="1" applyFont="1" applyBorder="1"/>
    <xf numFmtId="3" fontId="5" fillId="0" borderId="0" xfId="0" applyNumberFormat="1" applyFont="1"/>
    <xf numFmtId="0" fontId="5" fillId="0" borderId="0" xfId="0" applyFont="1"/>
    <xf numFmtId="0" fontId="5" fillId="0" borderId="0" xfId="0" applyFont="1" applyBorder="1" applyAlignment="1">
      <alignment horizontal="center"/>
    </xf>
    <xf numFmtId="3" fontId="5" fillId="0" borderId="0" xfId="0" applyNumberFormat="1" applyFont="1" applyBorder="1" applyAlignment="1">
      <alignment horizontal="right"/>
    </xf>
    <xf numFmtId="0" fontId="4" fillId="0" borderId="9" xfId="0" applyFont="1" applyBorder="1" applyAlignment="1">
      <alignment horizontal="left"/>
    </xf>
    <xf numFmtId="3" fontId="5" fillId="0" borderId="0" xfId="0" applyNumberFormat="1" applyFont="1" applyFill="1" applyBorder="1" applyAlignment="1"/>
    <xf numFmtId="0" fontId="5" fillId="0" borderId="4" xfId="0" applyFont="1" applyFill="1" applyBorder="1" applyAlignment="1"/>
    <xf numFmtId="0" fontId="5" fillId="0" borderId="0" xfId="0" applyFont="1" applyFill="1" applyBorder="1"/>
    <xf numFmtId="0" fontId="5" fillId="0" borderId="0" xfId="0" applyFont="1" applyFill="1"/>
    <xf numFmtId="2" fontId="1" fillId="0" borderId="1" xfId="0" applyNumberFormat="1" applyFont="1" applyBorder="1"/>
    <xf numFmtId="0" fontId="4" fillId="0" borderId="15" xfId="0" applyFont="1" applyBorder="1" applyAlignment="1">
      <alignment horizontal="left"/>
    </xf>
    <xf numFmtId="3" fontId="5" fillId="0" borderId="16" xfId="0" applyNumberFormat="1" applyFont="1" applyFill="1" applyBorder="1" applyAlignment="1">
      <alignment horizontal="right"/>
    </xf>
    <xf numFmtId="0" fontId="4" fillId="0" borderId="1" xfId="0" applyFont="1" applyBorder="1" applyAlignment="1">
      <alignment horizontal="left"/>
    </xf>
    <xf numFmtId="0" fontId="6" fillId="0" borderId="15" xfId="0" applyFont="1" applyBorder="1" applyAlignment="1">
      <alignment horizontal="left" wrapText="1"/>
    </xf>
    <xf numFmtId="2" fontId="1" fillId="0" borderId="16" xfId="0" applyNumberFormat="1" applyFont="1" applyBorder="1"/>
    <xf numFmtId="2" fontId="3" fillId="0" borderId="16" xfId="0" applyNumberFormat="1" applyFont="1" applyBorder="1" applyAlignment="1">
      <alignment horizontal="right"/>
    </xf>
    <xf numFmtId="0" fontId="6" fillId="0" borderId="2" xfId="0" applyFont="1" applyBorder="1" applyAlignment="1">
      <alignment horizontal="left" wrapText="1"/>
    </xf>
    <xf numFmtId="0" fontId="6" fillId="0" borderId="15" xfId="0" applyFont="1" applyBorder="1" applyAlignment="1">
      <alignment horizontal="left"/>
    </xf>
    <xf numFmtId="2" fontId="5" fillId="0" borderId="16" xfId="0" applyNumberFormat="1" applyFont="1" applyBorder="1"/>
    <xf numFmtId="2" fontId="4" fillId="0" borderId="16" xfId="0" applyNumberFormat="1" applyFont="1" applyBorder="1" applyAlignment="1">
      <alignment horizontal="right"/>
    </xf>
    <xf numFmtId="0" fontId="4" fillId="0" borderId="11" xfId="0" applyFont="1" applyBorder="1" applyAlignment="1">
      <alignment horizontal="left"/>
    </xf>
    <xf numFmtId="3" fontId="5" fillId="0" borderId="2" xfId="0" applyNumberFormat="1" applyFont="1" applyFill="1" applyBorder="1" applyAlignment="1">
      <alignment horizontal="right"/>
    </xf>
    <xf numFmtId="3" fontId="5" fillId="0" borderId="18" xfId="0" applyNumberFormat="1" applyFont="1" applyFill="1" applyBorder="1" applyAlignment="1">
      <alignment horizontal="right"/>
    </xf>
    <xf numFmtId="0" fontId="4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4" fillId="3" borderId="15" xfId="0" applyFont="1" applyFill="1" applyBorder="1" applyAlignment="1">
      <alignment horizontal="left"/>
    </xf>
    <xf numFmtId="3" fontId="4" fillId="3" borderId="1" xfId="0" applyNumberFormat="1" applyFont="1" applyFill="1" applyBorder="1" applyAlignment="1">
      <alignment horizontal="right"/>
    </xf>
    <xf numFmtId="1" fontId="4" fillId="3" borderId="1" xfId="0" applyNumberFormat="1" applyFont="1" applyFill="1" applyBorder="1" applyAlignment="1">
      <alignment horizontal="right"/>
    </xf>
    <xf numFmtId="0" fontId="4" fillId="3" borderId="1" xfId="0" applyFont="1" applyFill="1" applyBorder="1" applyAlignment="1">
      <alignment horizontal="left"/>
    </xf>
    <xf numFmtId="3" fontId="5" fillId="0" borderId="19" xfId="0" applyNumberFormat="1" applyFont="1" applyFill="1" applyBorder="1" applyAlignment="1">
      <alignment horizontal="right"/>
    </xf>
    <xf numFmtId="3" fontId="5" fillId="0" borderId="20" xfId="0" applyNumberFormat="1" applyFont="1" applyFill="1" applyBorder="1" applyAlignment="1">
      <alignment horizontal="right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right"/>
    </xf>
    <xf numFmtId="0" fontId="4" fillId="0" borderId="14" xfId="0" applyFont="1" applyBorder="1" applyAlignment="1">
      <alignment horizontal="right"/>
    </xf>
    <xf numFmtId="0" fontId="4" fillId="0" borderId="7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17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DB4E2"/>
      <color rgb="FF3399FF"/>
      <color rgb="FF66CCFF"/>
      <color rgb="FF66FFCC"/>
      <color rgb="FFFFFF66"/>
      <color rgb="FFCCFF66"/>
      <color rgb="FFCCFF33"/>
      <color rgb="FFCCFF99"/>
      <color rgb="FF99CC0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777240</xdr:colOff>
      <xdr:row>0</xdr:row>
      <xdr:rowOff>167640</xdr:rowOff>
    </xdr:from>
    <xdr:to>
      <xdr:col>15</xdr:col>
      <xdr:colOff>464820</xdr:colOff>
      <xdr:row>4</xdr:row>
      <xdr:rowOff>1263</xdr:rowOff>
    </xdr:to>
    <xdr:pic>
      <xdr:nvPicPr>
        <xdr:cNvPr id="5" name="4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44500" y="167640"/>
          <a:ext cx="556260" cy="709923"/>
        </a:xfrm>
        <a:prstGeom prst="rect">
          <a:avLst/>
        </a:prstGeom>
      </xdr:spPr>
    </xdr:pic>
    <xdr:clientData/>
  </xdr:twoCellAnchor>
  <xdr:twoCellAnchor editAs="oneCell">
    <xdr:from>
      <xdr:col>0</xdr:col>
      <xdr:colOff>266700</xdr:colOff>
      <xdr:row>0</xdr:row>
      <xdr:rowOff>190501</xdr:rowOff>
    </xdr:from>
    <xdr:to>
      <xdr:col>0</xdr:col>
      <xdr:colOff>770501</xdr:colOff>
      <xdr:row>3</xdr:row>
      <xdr:rowOff>160021</xdr:rowOff>
    </xdr:to>
    <xdr:pic>
      <xdr:nvPicPr>
        <xdr:cNvPr id="6" name="5 Imagen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90501"/>
          <a:ext cx="503801" cy="655320"/>
        </a:xfrm>
        <a:prstGeom prst="rect">
          <a:avLst/>
        </a:prstGeom>
      </xdr:spPr>
    </xdr:pic>
    <xdr:clientData/>
  </xdr:twoCellAnchor>
  <xdr:twoCellAnchor>
    <xdr:from>
      <xdr:col>14</xdr:col>
      <xdr:colOff>327660</xdr:colOff>
      <xdr:row>1</xdr:row>
      <xdr:rowOff>15240</xdr:rowOff>
    </xdr:from>
    <xdr:to>
      <xdr:col>15</xdr:col>
      <xdr:colOff>13232</xdr:colOff>
      <xdr:row>3</xdr:row>
      <xdr:rowOff>116552</xdr:rowOff>
    </xdr:to>
    <xdr:sp macro="" textlink="">
      <xdr:nvSpPr>
        <xdr:cNvPr id="9" name="8 CuadroTexto"/>
        <xdr:cNvSpPr txBox="1"/>
      </xdr:nvSpPr>
      <xdr:spPr>
        <a:xfrm>
          <a:off x="12694920" y="281940"/>
          <a:ext cx="554252" cy="5204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A" sz="900">
              <a:solidFill>
                <a:sysClr val="windowText" lastClr="000000"/>
              </a:solidFill>
            </a:rPr>
            <a:t>F-193</a:t>
          </a:r>
        </a:p>
        <a:p>
          <a:pPr algn="ctr"/>
          <a:r>
            <a:rPr lang="es-PA" sz="900">
              <a:solidFill>
                <a:sysClr val="windowText" lastClr="000000"/>
              </a:solidFill>
            </a:rPr>
            <a:t>(AEG)</a:t>
          </a:r>
        </a:p>
        <a:p>
          <a:pPr algn="ctr"/>
          <a:r>
            <a:rPr lang="es-PA" sz="900">
              <a:solidFill>
                <a:sysClr val="windowText" lastClr="000000"/>
              </a:solidFill>
            </a:rPr>
            <a:t>V.01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Escala de grises">
      <a:dk1>
        <a:sysClr val="windowText" lastClr="000000"/>
      </a:dk1>
      <a:lt1>
        <a:sysClr val="window" lastClr="FFFFFF"/>
      </a:lt1>
      <a:dk2>
        <a:srgbClr val="000000"/>
      </a:dk2>
      <a:lt2>
        <a:srgbClr val="F8F8F8"/>
      </a:lt2>
      <a:accent1>
        <a:srgbClr val="DDDDDD"/>
      </a:accent1>
      <a:accent2>
        <a:srgbClr val="B2B2B2"/>
      </a:accent2>
      <a:accent3>
        <a:srgbClr val="969696"/>
      </a:accent3>
      <a:accent4>
        <a:srgbClr val="808080"/>
      </a:accent4>
      <a:accent5>
        <a:srgbClr val="5F5F5F"/>
      </a:accent5>
      <a:accent6>
        <a:srgbClr val="4D4D4D"/>
      </a:accent6>
      <a:hlink>
        <a:srgbClr val="5F5F5F"/>
      </a:hlink>
      <a:folHlink>
        <a:srgbClr val="919191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3"/>
  <sheetViews>
    <sheetView showGridLines="0" tabSelected="1" zoomScaleNormal="100" workbookViewId="0">
      <selection activeCell="S17" sqref="S17"/>
    </sheetView>
  </sheetViews>
  <sheetFormatPr baseColWidth="10" defaultRowHeight="12.75" x14ac:dyDescent="0.2"/>
  <cols>
    <col min="1" max="1" width="15.7109375" customWidth="1"/>
    <col min="2" max="8" width="12.7109375" customWidth="1"/>
    <col min="9" max="9" width="12.7109375" style="4" customWidth="1"/>
    <col min="10" max="10" width="12.7109375" customWidth="1"/>
    <col min="11" max="11" width="12.7109375" style="1" customWidth="1"/>
    <col min="12" max="16" width="12.7109375" customWidth="1"/>
  </cols>
  <sheetData>
    <row r="1" spans="1:17" s="21" customFormat="1" ht="21" customHeight="1" x14ac:dyDescent="0.25">
      <c r="A1" s="65" t="s">
        <v>14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7"/>
    </row>
    <row r="2" spans="1:17" s="21" customFormat="1" ht="18.75" customHeight="1" x14ac:dyDescent="0.25">
      <c r="A2" s="68" t="s">
        <v>15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70"/>
    </row>
    <row r="3" spans="1:17" s="21" customFormat="1" ht="15" x14ac:dyDescent="0.25">
      <c r="A3" s="68" t="s">
        <v>16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70"/>
    </row>
    <row r="4" spans="1:17" s="21" customFormat="1" ht="15" customHeight="1" x14ac:dyDescent="0.25">
      <c r="A4" s="57" t="s">
        <v>17</v>
      </c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9"/>
    </row>
    <row r="5" spans="1:17" s="21" customFormat="1" ht="15" customHeight="1" x14ac:dyDescent="0.25">
      <c r="A5" s="57" t="s">
        <v>18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9"/>
    </row>
    <row r="6" spans="1:17" s="21" customFormat="1" ht="15" x14ac:dyDescent="0.25">
      <c r="A6" s="60" t="s">
        <v>29</v>
      </c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2"/>
    </row>
    <row r="7" spans="1:17" s="28" customFormat="1" ht="22.5" customHeight="1" x14ac:dyDescent="0.25">
      <c r="A7" s="24" t="s">
        <v>32</v>
      </c>
      <c r="B7" s="10"/>
      <c r="C7" s="10"/>
      <c r="D7" s="10"/>
      <c r="E7" s="10"/>
      <c r="F7" s="10"/>
      <c r="G7" s="10"/>
      <c r="H7" s="10"/>
      <c r="I7" s="10"/>
      <c r="J7" s="10"/>
      <c r="K7" s="25"/>
      <c r="L7" s="26"/>
      <c r="M7" s="63" t="s">
        <v>33</v>
      </c>
      <c r="N7" s="63"/>
      <c r="O7" s="63"/>
      <c r="P7" s="64"/>
      <c r="Q7" s="27"/>
    </row>
    <row r="8" spans="1:17" s="21" customFormat="1" ht="15" x14ac:dyDescent="0.25">
      <c r="A8" s="74" t="s">
        <v>10</v>
      </c>
      <c r="B8" s="76" t="s">
        <v>0</v>
      </c>
      <c r="C8" s="76"/>
      <c r="D8" s="76"/>
      <c r="E8" s="76"/>
      <c r="F8" s="76"/>
      <c r="G8" s="76" t="s">
        <v>9</v>
      </c>
      <c r="H8" s="76"/>
      <c r="I8" s="76"/>
      <c r="J8" s="76"/>
      <c r="K8" s="76"/>
      <c r="L8" s="76" t="s">
        <v>8</v>
      </c>
      <c r="M8" s="76"/>
      <c r="N8" s="76"/>
      <c r="O8" s="76"/>
      <c r="P8" s="76"/>
      <c r="Q8" s="18"/>
    </row>
    <row r="9" spans="1:17" s="21" customFormat="1" ht="13.5" customHeight="1" x14ac:dyDescent="0.25">
      <c r="A9" s="75"/>
      <c r="B9" s="51" t="s">
        <v>4</v>
      </c>
      <c r="C9" s="51" t="s">
        <v>19</v>
      </c>
      <c r="D9" s="51" t="s">
        <v>0</v>
      </c>
      <c r="E9" s="53" t="s">
        <v>1</v>
      </c>
      <c r="F9" s="53"/>
      <c r="G9" s="51" t="s">
        <v>4</v>
      </c>
      <c r="H9" s="51" t="s">
        <v>19</v>
      </c>
      <c r="I9" s="51" t="s">
        <v>0</v>
      </c>
      <c r="J9" s="53" t="s">
        <v>1</v>
      </c>
      <c r="K9" s="53"/>
      <c r="L9" s="51" t="s">
        <v>4</v>
      </c>
      <c r="M9" s="51" t="s">
        <v>19</v>
      </c>
      <c r="N9" s="51" t="s">
        <v>0</v>
      </c>
      <c r="O9" s="53" t="s">
        <v>1</v>
      </c>
      <c r="P9" s="53"/>
      <c r="Q9" s="18"/>
    </row>
    <row r="10" spans="1:17" s="21" customFormat="1" ht="11.25" customHeight="1" x14ac:dyDescent="0.25">
      <c r="A10" s="75"/>
      <c r="B10" s="52"/>
      <c r="C10" s="52"/>
      <c r="D10" s="52"/>
      <c r="E10" s="51" t="s">
        <v>12</v>
      </c>
      <c r="F10" s="51" t="s">
        <v>13</v>
      </c>
      <c r="G10" s="52"/>
      <c r="H10" s="52"/>
      <c r="I10" s="52"/>
      <c r="J10" s="51" t="s">
        <v>12</v>
      </c>
      <c r="K10" s="51" t="s">
        <v>13</v>
      </c>
      <c r="L10" s="52"/>
      <c r="M10" s="52"/>
      <c r="N10" s="52"/>
      <c r="O10" s="51" t="s">
        <v>12</v>
      </c>
      <c r="P10" s="51" t="s">
        <v>13</v>
      </c>
      <c r="Q10" s="18"/>
    </row>
    <row r="11" spans="1:17" s="21" customFormat="1" ht="18" customHeight="1" x14ac:dyDescent="0.25">
      <c r="A11" s="75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18"/>
    </row>
    <row r="12" spans="1:17" s="2" customFormat="1" ht="15" x14ac:dyDescent="0.25">
      <c r="A12" s="45">
        <v>2017</v>
      </c>
      <c r="B12" s="46">
        <f>SUM(B13:B19)</f>
        <v>3384</v>
      </c>
      <c r="C12" s="47" t="s">
        <v>3</v>
      </c>
      <c r="D12" s="46">
        <f>SUM(D13:D19)</f>
        <v>2845739</v>
      </c>
      <c r="E12" s="46">
        <f t="shared" ref="E12:G12" si="0">SUM(E13:E19)</f>
        <v>2638461</v>
      </c>
      <c r="F12" s="46">
        <f t="shared" si="0"/>
        <v>207278</v>
      </c>
      <c r="G12" s="46">
        <f t="shared" si="0"/>
        <v>2374</v>
      </c>
      <c r="H12" s="46" t="s">
        <v>3</v>
      </c>
      <c r="I12" s="46">
        <f t="shared" ref="I12:L12" si="1">SUM(I13:I19)</f>
        <v>2263263</v>
      </c>
      <c r="J12" s="46">
        <f t="shared" si="1"/>
        <v>2123668</v>
      </c>
      <c r="K12" s="46">
        <f t="shared" si="1"/>
        <v>139595</v>
      </c>
      <c r="L12" s="46">
        <f t="shared" si="1"/>
        <v>1010</v>
      </c>
      <c r="M12" s="46" t="s">
        <v>3</v>
      </c>
      <c r="N12" s="46">
        <f t="shared" ref="N12:P12" si="2">SUM(N13:N19)</f>
        <v>582476</v>
      </c>
      <c r="O12" s="46">
        <f t="shared" si="2"/>
        <v>514793</v>
      </c>
      <c r="P12" s="46">
        <f t="shared" si="2"/>
        <v>67683</v>
      </c>
      <c r="Q12" s="3"/>
    </row>
    <row r="13" spans="1:17" s="2" customFormat="1" ht="15" x14ac:dyDescent="0.25">
      <c r="A13" s="30" t="s">
        <v>2</v>
      </c>
      <c r="B13" s="11">
        <f t="shared" ref="B13:C13" si="3">SUM(G13+L13)</f>
        <v>529</v>
      </c>
      <c r="C13" s="12">
        <f t="shared" si="3"/>
        <v>27</v>
      </c>
      <c r="D13" s="11">
        <f t="shared" ref="D13" si="4">SUM(E13:F13)</f>
        <v>530475</v>
      </c>
      <c r="E13" s="11">
        <f t="shared" ref="E13:F21" si="5">SUM(J13+O13)</f>
        <v>500169</v>
      </c>
      <c r="F13" s="11">
        <f t="shared" si="5"/>
        <v>30306</v>
      </c>
      <c r="G13" s="13">
        <v>337</v>
      </c>
      <c r="H13" s="13">
        <v>18</v>
      </c>
      <c r="I13" s="14">
        <f>J13+K13</f>
        <v>416144</v>
      </c>
      <c r="J13" s="13">
        <v>397686</v>
      </c>
      <c r="K13" s="13">
        <v>18458</v>
      </c>
      <c r="L13" s="15">
        <v>192</v>
      </c>
      <c r="M13" s="13">
        <v>9</v>
      </c>
      <c r="N13" s="11">
        <f t="shared" ref="N13:N19" si="6">SUM(O13:P13)</f>
        <v>114331</v>
      </c>
      <c r="O13" s="15">
        <v>102483</v>
      </c>
      <c r="P13" s="31">
        <v>11848</v>
      </c>
      <c r="Q13" s="3"/>
    </row>
    <row r="14" spans="1:17" s="2" customFormat="1" ht="15" x14ac:dyDescent="0.25">
      <c r="A14" s="40" t="s">
        <v>24</v>
      </c>
      <c r="B14" s="11">
        <f t="shared" ref="B14" si="7">SUM(G14+L14)</f>
        <v>523</v>
      </c>
      <c r="C14" s="12">
        <f t="shared" ref="C14" si="8">SUM(H14+M14)</f>
        <v>26</v>
      </c>
      <c r="D14" s="11">
        <f t="shared" ref="D14" si="9">SUM(E14:F14)</f>
        <v>401232</v>
      </c>
      <c r="E14" s="11">
        <f t="shared" ref="E14" si="10">SUM(J14+O14)</f>
        <v>371425</v>
      </c>
      <c r="F14" s="11">
        <f t="shared" ref="F14" si="11">SUM(K14+P14)</f>
        <v>29807</v>
      </c>
      <c r="G14" s="13">
        <v>343</v>
      </c>
      <c r="H14" s="13">
        <v>17</v>
      </c>
      <c r="I14" s="14">
        <f>J14+K14</f>
        <v>303221</v>
      </c>
      <c r="J14" s="13">
        <v>284270</v>
      </c>
      <c r="K14" s="13">
        <v>18951</v>
      </c>
      <c r="L14" s="15">
        <v>180</v>
      </c>
      <c r="M14" s="13">
        <v>9</v>
      </c>
      <c r="N14" s="11">
        <f t="shared" si="6"/>
        <v>98011</v>
      </c>
      <c r="O14" s="41">
        <v>87155</v>
      </c>
      <c r="P14" s="42">
        <v>10856</v>
      </c>
      <c r="Q14" s="3"/>
    </row>
    <row r="15" spans="1:17" s="2" customFormat="1" ht="15" x14ac:dyDescent="0.25">
      <c r="A15" s="40" t="s">
        <v>25</v>
      </c>
      <c r="B15" s="11">
        <f t="shared" ref="B15:B19" si="12">SUM(G15+L15)</f>
        <v>537</v>
      </c>
      <c r="C15" s="12">
        <f t="shared" ref="C15:C19" si="13">SUM(H15+M15)</f>
        <v>29</v>
      </c>
      <c r="D15" s="11">
        <f t="shared" ref="D15:D19" si="14">SUM(E15:F15)</f>
        <v>414871</v>
      </c>
      <c r="E15" s="11">
        <f t="shared" ref="E15:E19" si="15">SUM(J15+O15)</f>
        <v>380215</v>
      </c>
      <c r="F15" s="11">
        <f t="shared" ref="F15:F19" si="16">SUM(K15+P15)</f>
        <v>34656</v>
      </c>
      <c r="G15" s="13">
        <v>382</v>
      </c>
      <c r="H15" s="13">
        <v>21</v>
      </c>
      <c r="I15" s="14">
        <f t="shared" ref="I15:I19" si="17">J15+K15</f>
        <v>324042</v>
      </c>
      <c r="J15" s="13">
        <v>301333</v>
      </c>
      <c r="K15" s="13">
        <v>22709</v>
      </c>
      <c r="L15" s="15">
        <v>155</v>
      </c>
      <c r="M15" s="13">
        <v>8</v>
      </c>
      <c r="N15" s="11">
        <f t="shared" si="6"/>
        <v>90829</v>
      </c>
      <c r="O15" s="41">
        <v>78882</v>
      </c>
      <c r="P15" s="49">
        <v>11947</v>
      </c>
      <c r="Q15" s="3"/>
    </row>
    <row r="16" spans="1:17" s="2" customFormat="1" ht="15" x14ac:dyDescent="0.25">
      <c r="A16" s="40" t="s">
        <v>26</v>
      </c>
      <c r="B16" s="11">
        <f t="shared" ref="B16:B18" si="18">SUM(G16+L16)</f>
        <v>502</v>
      </c>
      <c r="C16" s="12">
        <f t="shared" ref="C16:C18" si="19">SUM(H16+M16)</f>
        <v>32</v>
      </c>
      <c r="D16" s="11">
        <f t="shared" ref="D16:D18" si="20">SUM(E16:F16)</f>
        <v>425259</v>
      </c>
      <c r="E16" s="11">
        <f t="shared" ref="E16:E18" si="21">SUM(J16+O16)</f>
        <v>392943</v>
      </c>
      <c r="F16" s="11">
        <f t="shared" ref="F16:F18" si="22">SUM(K16+P16)</f>
        <v>32316</v>
      </c>
      <c r="G16" s="13">
        <v>367</v>
      </c>
      <c r="H16" s="13">
        <v>21</v>
      </c>
      <c r="I16" s="14">
        <f t="shared" ref="I16:I18" si="23">J16+K16</f>
        <v>350105</v>
      </c>
      <c r="J16" s="13">
        <v>327855</v>
      </c>
      <c r="K16" s="13">
        <v>22250</v>
      </c>
      <c r="L16" s="15">
        <v>135</v>
      </c>
      <c r="M16" s="13">
        <v>11</v>
      </c>
      <c r="N16" s="11">
        <f t="shared" ref="N16:N18" si="24">SUM(O16:P16)</f>
        <v>75154</v>
      </c>
      <c r="O16" s="41">
        <v>65088</v>
      </c>
      <c r="P16" s="50">
        <v>10066</v>
      </c>
      <c r="Q16" s="3"/>
    </row>
    <row r="17" spans="1:17" s="2" customFormat="1" ht="15" x14ac:dyDescent="0.25">
      <c r="A17" s="40" t="s">
        <v>27</v>
      </c>
      <c r="B17" s="11">
        <f t="shared" si="18"/>
        <v>457</v>
      </c>
      <c r="C17" s="12">
        <f t="shared" si="19"/>
        <v>32</v>
      </c>
      <c r="D17" s="11">
        <f t="shared" si="20"/>
        <v>378822</v>
      </c>
      <c r="E17" s="11">
        <f t="shared" si="21"/>
        <v>346561</v>
      </c>
      <c r="F17" s="11">
        <f t="shared" si="22"/>
        <v>32261</v>
      </c>
      <c r="G17" s="13">
        <v>314</v>
      </c>
      <c r="H17" s="13">
        <v>24</v>
      </c>
      <c r="I17" s="14">
        <f t="shared" si="23"/>
        <v>291899</v>
      </c>
      <c r="J17" s="13">
        <v>270394</v>
      </c>
      <c r="K17" s="13">
        <v>21505</v>
      </c>
      <c r="L17" s="15">
        <v>143</v>
      </c>
      <c r="M17" s="13">
        <v>8</v>
      </c>
      <c r="N17" s="11">
        <f t="shared" si="24"/>
        <v>86923</v>
      </c>
      <c r="O17" s="41">
        <v>76167</v>
      </c>
      <c r="P17" s="50">
        <v>10756</v>
      </c>
      <c r="Q17" s="3"/>
    </row>
    <row r="18" spans="1:17" s="2" customFormat="1" ht="15" x14ac:dyDescent="0.25">
      <c r="A18" s="40" t="s">
        <v>28</v>
      </c>
      <c r="B18" s="11">
        <f t="shared" si="18"/>
        <v>443</v>
      </c>
      <c r="C18" s="12">
        <f t="shared" si="19"/>
        <v>30</v>
      </c>
      <c r="D18" s="11">
        <f t="shared" si="20"/>
        <v>365433</v>
      </c>
      <c r="E18" s="11">
        <f t="shared" si="21"/>
        <v>341051</v>
      </c>
      <c r="F18" s="11">
        <f t="shared" si="22"/>
        <v>24382</v>
      </c>
      <c r="G18" s="13">
        <v>318</v>
      </c>
      <c r="H18" s="13">
        <v>21</v>
      </c>
      <c r="I18" s="14">
        <f t="shared" si="23"/>
        <v>290426</v>
      </c>
      <c r="J18" s="13">
        <v>273218</v>
      </c>
      <c r="K18" s="13">
        <v>17208</v>
      </c>
      <c r="L18" s="15">
        <v>125</v>
      </c>
      <c r="M18" s="13">
        <v>9</v>
      </c>
      <c r="N18" s="11">
        <f t="shared" si="24"/>
        <v>75007</v>
      </c>
      <c r="O18" s="41">
        <v>67833</v>
      </c>
      <c r="P18" s="50">
        <v>7174</v>
      </c>
      <c r="Q18" s="3"/>
    </row>
    <row r="19" spans="1:17" s="2" customFormat="1" ht="15" x14ac:dyDescent="0.25">
      <c r="A19" s="40" t="s">
        <v>31</v>
      </c>
      <c r="B19" s="11">
        <f t="shared" si="12"/>
        <v>393</v>
      </c>
      <c r="C19" s="12">
        <f t="shared" si="13"/>
        <v>30</v>
      </c>
      <c r="D19" s="11">
        <f t="shared" si="14"/>
        <v>329647</v>
      </c>
      <c r="E19" s="11">
        <f t="shared" si="15"/>
        <v>306097</v>
      </c>
      <c r="F19" s="11">
        <f t="shared" si="16"/>
        <v>23550</v>
      </c>
      <c r="G19" s="13">
        <v>313</v>
      </c>
      <c r="H19" s="13">
        <v>24</v>
      </c>
      <c r="I19" s="14">
        <f t="shared" si="17"/>
        <v>287426</v>
      </c>
      <c r="J19" s="13">
        <v>268912</v>
      </c>
      <c r="K19" s="13">
        <v>18514</v>
      </c>
      <c r="L19" s="15">
        <v>80</v>
      </c>
      <c r="M19" s="13">
        <v>6</v>
      </c>
      <c r="N19" s="11">
        <f t="shared" si="6"/>
        <v>42221</v>
      </c>
      <c r="O19" s="41">
        <v>37185</v>
      </c>
      <c r="P19" s="50">
        <v>5036</v>
      </c>
      <c r="Q19" s="3"/>
    </row>
    <row r="20" spans="1:17" s="2" customFormat="1" ht="15" x14ac:dyDescent="0.25">
      <c r="A20" s="45">
        <v>2018</v>
      </c>
      <c r="B20" s="46">
        <f>SUM(B21:B27)</f>
        <v>3831</v>
      </c>
      <c r="C20" s="47" t="s">
        <v>3</v>
      </c>
      <c r="D20" s="46">
        <f t="shared" ref="D20:G20" si="25">SUM(D21:D27)</f>
        <v>2860507</v>
      </c>
      <c r="E20" s="46">
        <f t="shared" si="25"/>
        <v>2591729</v>
      </c>
      <c r="F20" s="46">
        <f t="shared" si="25"/>
        <v>268778</v>
      </c>
      <c r="G20" s="46">
        <f t="shared" si="25"/>
        <v>2475</v>
      </c>
      <c r="H20" s="46" t="s">
        <v>3</v>
      </c>
      <c r="I20" s="46">
        <f t="shared" ref="I20:L20" si="26">SUM(I21:I27)</f>
        <v>2135159</v>
      </c>
      <c r="J20" s="46">
        <f t="shared" si="26"/>
        <v>1963109</v>
      </c>
      <c r="K20" s="46">
        <f t="shared" si="26"/>
        <v>172050</v>
      </c>
      <c r="L20" s="46">
        <f t="shared" si="26"/>
        <v>1356</v>
      </c>
      <c r="M20" s="46" t="s">
        <v>3</v>
      </c>
      <c r="N20" s="46">
        <f t="shared" ref="N20:P20" si="27">SUM(N21:N27)</f>
        <v>725348</v>
      </c>
      <c r="O20" s="46">
        <f t="shared" si="27"/>
        <v>628620</v>
      </c>
      <c r="P20" s="46">
        <f t="shared" si="27"/>
        <v>96728</v>
      </c>
      <c r="Q20" s="3"/>
    </row>
    <row r="21" spans="1:17" s="2" customFormat="1" ht="15" x14ac:dyDescent="0.25">
      <c r="A21" s="32" t="s">
        <v>2</v>
      </c>
      <c r="B21" s="12">
        <f t="shared" ref="B21:C22" si="28">SUM(G21+L21)</f>
        <v>581</v>
      </c>
      <c r="C21" s="12">
        <f t="shared" si="28"/>
        <v>31</v>
      </c>
      <c r="D21" s="11">
        <f t="shared" ref="D21:D22" si="29">SUM(E21:F21)</f>
        <v>480767</v>
      </c>
      <c r="E21" s="11">
        <f>SUM(J21+O21)</f>
        <v>438368</v>
      </c>
      <c r="F21" s="11">
        <f t="shared" si="5"/>
        <v>42399</v>
      </c>
      <c r="G21" s="13">
        <v>372</v>
      </c>
      <c r="H21" s="13">
        <v>21</v>
      </c>
      <c r="I21" s="14">
        <f>J21+K21</f>
        <v>353274</v>
      </c>
      <c r="J21" s="13">
        <v>325779</v>
      </c>
      <c r="K21" s="13">
        <v>27495</v>
      </c>
      <c r="L21" s="15">
        <v>209</v>
      </c>
      <c r="M21" s="13">
        <v>10</v>
      </c>
      <c r="N21" s="11">
        <f t="shared" ref="N21:N27" si="30">SUM(O21:P21)</f>
        <v>127493</v>
      </c>
      <c r="O21" s="15">
        <v>112589</v>
      </c>
      <c r="P21" s="31">
        <v>14904</v>
      </c>
      <c r="Q21" s="3"/>
    </row>
    <row r="22" spans="1:17" s="2" customFormat="1" ht="15" x14ac:dyDescent="0.25">
      <c r="A22" s="32" t="s">
        <v>24</v>
      </c>
      <c r="B22" s="11">
        <f t="shared" si="28"/>
        <v>547</v>
      </c>
      <c r="C22" s="12">
        <f t="shared" si="28"/>
        <v>29</v>
      </c>
      <c r="D22" s="11">
        <f t="shared" si="29"/>
        <v>424677</v>
      </c>
      <c r="E22" s="11">
        <f t="shared" ref="E22" si="31">SUM(J22+O22)</f>
        <v>390092</v>
      </c>
      <c r="F22" s="11">
        <f t="shared" ref="F22" si="32">SUM(K22+P22)</f>
        <v>34585</v>
      </c>
      <c r="G22" s="13">
        <v>353</v>
      </c>
      <c r="H22" s="13">
        <v>19</v>
      </c>
      <c r="I22" s="14">
        <f>J22+K22</f>
        <v>324258</v>
      </c>
      <c r="J22" s="13">
        <v>301285</v>
      </c>
      <c r="K22" s="13">
        <v>22973</v>
      </c>
      <c r="L22" s="15">
        <v>194</v>
      </c>
      <c r="M22" s="13">
        <v>10</v>
      </c>
      <c r="N22" s="11">
        <f t="shared" si="30"/>
        <v>100419</v>
      </c>
      <c r="O22" s="41">
        <v>88807</v>
      </c>
      <c r="P22" s="42">
        <v>11612</v>
      </c>
      <c r="Q22" s="3"/>
    </row>
    <row r="23" spans="1:17" s="2" customFormat="1" ht="15" x14ac:dyDescent="0.25">
      <c r="A23" s="32" t="s">
        <v>25</v>
      </c>
      <c r="B23" s="11">
        <f t="shared" ref="B23:B27" si="33">SUM(G23+L23)</f>
        <v>622</v>
      </c>
      <c r="C23" s="12">
        <f t="shared" ref="C23:C27" si="34">SUM(H23+M23)</f>
        <v>30</v>
      </c>
      <c r="D23" s="11">
        <f t="shared" ref="D23:D27" si="35">SUM(E23:F23)</f>
        <v>463682</v>
      </c>
      <c r="E23" s="11">
        <f t="shared" ref="E23:E27" si="36">SUM(J23+O23)</f>
        <v>419936</v>
      </c>
      <c r="F23" s="11">
        <f t="shared" ref="F23:F27" si="37">SUM(K23+P23)</f>
        <v>43746</v>
      </c>
      <c r="G23" s="13">
        <v>418</v>
      </c>
      <c r="H23" s="13">
        <v>20</v>
      </c>
      <c r="I23" s="14">
        <f t="shared" ref="I23:I27" si="38">J23+K23</f>
        <v>354627</v>
      </c>
      <c r="J23" s="13">
        <v>325514</v>
      </c>
      <c r="K23" s="13">
        <v>29113</v>
      </c>
      <c r="L23" s="15">
        <v>204</v>
      </c>
      <c r="M23" s="13">
        <v>10</v>
      </c>
      <c r="N23" s="11">
        <f t="shared" si="30"/>
        <v>109055</v>
      </c>
      <c r="O23" s="41">
        <v>94422</v>
      </c>
      <c r="P23" s="49">
        <v>14633</v>
      </c>
      <c r="Q23" s="3"/>
    </row>
    <row r="24" spans="1:17" s="2" customFormat="1" ht="15" x14ac:dyDescent="0.25">
      <c r="A24" s="32" t="s">
        <v>26</v>
      </c>
      <c r="B24" s="11">
        <f t="shared" ref="B24:B26" si="39">SUM(G24+L24)</f>
        <v>536</v>
      </c>
      <c r="C24" s="12">
        <f t="shared" ref="C24:C26" si="40">SUM(H24+M24)</f>
        <v>31</v>
      </c>
      <c r="D24" s="11">
        <f t="shared" ref="D24:D26" si="41">SUM(E24:F24)</f>
        <v>373041</v>
      </c>
      <c r="E24" s="11">
        <f t="shared" ref="E24:E26" si="42">SUM(J24+O24)</f>
        <v>335261</v>
      </c>
      <c r="F24" s="11">
        <f t="shared" ref="F24:F26" si="43">SUM(K24+P24)</f>
        <v>37780</v>
      </c>
      <c r="G24" s="13">
        <v>316</v>
      </c>
      <c r="H24" s="13">
        <v>20</v>
      </c>
      <c r="I24" s="14">
        <f t="shared" ref="I24:I26" si="44">J24+K24</f>
        <v>261806</v>
      </c>
      <c r="J24" s="13">
        <v>240670</v>
      </c>
      <c r="K24" s="13">
        <v>21136</v>
      </c>
      <c r="L24" s="15">
        <v>220</v>
      </c>
      <c r="M24" s="13">
        <v>11</v>
      </c>
      <c r="N24" s="11">
        <f t="shared" ref="N24:N26" si="45">SUM(O24:P24)</f>
        <v>111235</v>
      </c>
      <c r="O24" s="41">
        <v>94591</v>
      </c>
      <c r="P24" s="50">
        <v>16644</v>
      </c>
      <c r="Q24" s="3"/>
    </row>
    <row r="25" spans="1:17" s="2" customFormat="1" ht="15" x14ac:dyDescent="0.25">
      <c r="A25" s="32" t="s">
        <v>27</v>
      </c>
      <c r="B25" s="11">
        <f t="shared" si="39"/>
        <v>574</v>
      </c>
      <c r="C25" s="12">
        <f t="shared" si="40"/>
        <v>32</v>
      </c>
      <c r="D25" s="11">
        <f t="shared" si="41"/>
        <v>403908</v>
      </c>
      <c r="E25" s="11">
        <f t="shared" si="42"/>
        <v>364020</v>
      </c>
      <c r="F25" s="11">
        <f t="shared" si="43"/>
        <v>39888</v>
      </c>
      <c r="G25" s="13">
        <v>369</v>
      </c>
      <c r="H25" s="13">
        <v>21</v>
      </c>
      <c r="I25" s="14">
        <f t="shared" si="44"/>
        <v>300349</v>
      </c>
      <c r="J25" s="13">
        <v>276006</v>
      </c>
      <c r="K25" s="13">
        <v>24343</v>
      </c>
      <c r="L25" s="15">
        <v>205</v>
      </c>
      <c r="M25" s="13">
        <v>11</v>
      </c>
      <c r="N25" s="11">
        <f t="shared" si="45"/>
        <v>103559</v>
      </c>
      <c r="O25" s="41">
        <v>88014</v>
      </c>
      <c r="P25" s="50">
        <v>15545</v>
      </c>
      <c r="Q25" s="3"/>
    </row>
    <row r="26" spans="1:17" s="2" customFormat="1" ht="15" x14ac:dyDescent="0.25">
      <c r="A26" s="32" t="s">
        <v>28</v>
      </c>
      <c r="B26" s="11">
        <f t="shared" si="39"/>
        <v>498</v>
      </c>
      <c r="C26" s="12">
        <f t="shared" si="40"/>
        <v>28</v>
      </c>
      <c r="D26" s="11">
        <f t="shared" si="41"/>
        <v>362142</v>
      </c>
      <c r="E26" s="11">
        <f t="shared" si="42"/>
        <v>324694</v>
      </c>
      <c r="F26" s="11">
        <f t="shared" si="43"/>
        <v>37448</v>
      </c>
      <c r="G26" s="13">
        <v>324</v>
      </c>
      <c r="H26" s="13">
        <v>19</v>
      </c>
      <c r="I26" s="14">
        <f t="shared" si="44"/>
        <v>267090</v>
      </c>
      <c r="J26" s="13">
        <v>241219</v>
      </c>
      <c r="K26" s="13">
        <v>25871</v>
      </c>
      <c r="L26" s="15">
        <v>174</v>
      </c>
      <c r="M26" s="13">
        <v>9</v>
      </c>
      <c r="N26" s="11">
        <f t="shared" si="45"/>
        <v>95052</v>
      </c>
      <c r="O26" s="41">
        <v>83475</v>
      </c>
      <c r="P26" s="50">
        <v>11577</v>
      </c>
      <c r="Q26" s="3"/>
    </row>
    <row r="27" spans="1:17" s="2" customFormat="1" ht="15" x14ac:dyDescent="0.25">
      <c r="A27" s="40" t="s">
        <v>31</v>
      </c>
      <c r="B27" s="11">
        <f t="shared" si="33"/>
        <v>473</v>
      </c>
      <c r="C27" s="12">
        <f t="shared" si="34"/>
        <v>31</v>
      </c>
      <c r="D27" s="11">
        <f t="shared" si="35"/>
        <v>352290</v>
      </c>
      <c r="E27" s="11">
        <f t="shared" si="36"/>
        <v>319358</v>
      </c>
      <c r="F27" s="11">
        <f t="shared" si="37"/>
        <v>32932</v>
      </c>
      <c r="G27" s="13">
        <v>323</v>
      </c>
      <c r="H27" s="13">
        <v>22</v>
      </c>
      <c r="I27" s="14">
        <f t="shared" si="38"/>
        <v>273755</v>
      </c>
      <c r="J27" s="13">
        <v>252636</v>
      </c>
      <c r="K27" s="13">
        <v>21119</v>
      </c>
      <c r="L27" s="15">
        <v>150</v>
      </c>
      <c r="M27" s="13">
        <v>9</v>
      </c>
      <c r="N27" s="11">
        <f t="shared" si="30"/>
        <v>78535</v>
      </c>
      <c r="O27" s="41">
        <v>66722</v>
      </c>
      <c r="P27" s="50">
        <v>11813</v>
      </c>
      <c r="Q27" s="3"/>
    </row>
    <row r="28" spans="1:17" s="2" customFormat="1" ht="15" x14ac:dyDescent="0.25">
      <c r="A28" s="48" t="s">
        <v>22</v>
      </c>
      <c r="B28" s="46">
        <f>SUM(B29:B35)</f>
        <v>3998</v>
      </c>
      <c r="C28" s="47" t="s">
        <v>3</v>
      </c>
      <c r="D28" s="46">
        <f t="shared" ref="D28:G28" si="46">SUM(D29:D35)</f>
        <v>3042274</v>
      </c>
      <c r="E28" s="46">
        <f t="shared" si="46"/>
        <v>2731682</v>
      </c>
      <c r="F28" s="46">
        <f t="shared" si="46"/>
        <v>310592</v>
      </c>
      <c r="G28" s="46">
        <f t="shared" si="46"/>
        <v>2968</v>
      </c>
      <c r="H28" s="46" t="s">
        <v>3</v>
      </c>
      <c r="I28" s="46">
        <f t="shared" ref="I28:L28" si="47">SUM(I29:I35)</f>
        <v>2412231</v>
      </c>
      <c r="J28" s="46">
        <f t="shared" si="47"/>
        <v>2180070</v>
      </c>
      <c r="K28" s="46">
        <f t="shared" si="47"/>
        <v>232161</v>
      </c>
      <c r="L28" s="46">
        <f t="shared" si="47"/>
        <v>1030</v>
      </c>
      <c r="M28" s="46" t="s">
        <v>3</v>
      </c>
      <c r="N28" s="46">
        <f t="shared" ref="N28:P28" si="48">SUM(N29:N35)</f>
        <v>630043</v>
      </c>
      <c r="O28" s="46">
        <f t="shared" si="48"/>
        <v>551612</v>
      </c>
      <c r="P28" s="46">
        <f t="shared" si="48"/>
        <v>78431</v>
      </c>
      <c r="Q28" s="3"/>
    </row>
    <row r="29" spans="1:17" s="2" customFormat="1" ht="15" x14ac:dyDescent="0.25">
      <c r="A29" s="32" t="s">
        <v>2</v>
      </c>
      <c r="B29" s="12">
        <f>SUM(G29+L29)</f>
        <v>569</v>
      </c>
      <c r="C29" s="12">
        <f>SUM(H29+M29)</f>
        <v>30</v>
      </c>
      <c r="D29" s="11">
        <f>SUM(E29:F29)</f>
        <v>438681</v>
      </c>
      <c r="E29" s="11">
        <f>SUM(J29+O29)</f>
        <v>393965</v>
      </c>
      <c r="F29" s="11">
        <f>SUM(K29+P29)</f>
        <v>44716</v>
      </c>
      <c r="G29" s="13">
        <v>391</v>
      </c>
      <c r="H29" s="13">
        <v>21</v>
      </c>
      <c r="I29" s="14">
        <f t="shared" ref="I29" si="49">J29+K29</f>
        <v>331077</v>
      </c>
      <c r="J29" s="13">
        <v>298828</v>
      </c>
      <c r="K29" s="13">
        <v>32249</v>
      </c>
      <c r="L29" s="15">
        <v>178</v>
      </c>
      <c r="M29" s="13">
        <v>9</v>
      </c>
      <c r="N29" s="14">
        <f t="shared" ref="N29" si="50">O29+P29</f>
        <v>107604</v>
      </c>
      <c r="O29" s="15">
        <v>95137</v>
      </c>
      <c r="P29" s="31">
        <v>12467</v>
      </c>
      <c r="Q29" s="3"/>
    </row>
    <row r="30" spans="1:17" s="2" customFormat="1" ht="15" x14ac:dyDescent="0.25">
      <c r="A30" s="43" t="s">
        <v>24</v>
      </c>
      <c r="B30" s="11">
        <f t="shared" ref="B30:B35" si="51">SUM(G30+L30)</f>
        <v>495</v>
      </c>
      <c r="C30" s="12">
        <f t="shared" ref="C30:C35" si="52">SUM(H30+M30)</f>
        <v>28</v>
      </c>
      <c r="D30" s="11">
        <f t="shared" ref="D30:D35" si="53">SUM(E30:F30)</f>
        <v>367875</v>
      </c>
      <c r="E30" s="11">
        <f t="shared" ref="E30:E35" si="54">SUM(J30+O30)</f>
        <v>329051</v>
      </c>
      <c r="F30" s="11">
        <f t="shared" ref="F30:F35" si="55">SUM(K30+P30)</f>
        <v>38824</v>
      </c>
      <c r="G30" s="13">
        <v>316</v>
      </c>
      <c r="H30" s="13">
        <v>18</v>
      </c>
      <c r="I30" s="14">
        <f>J30+K30</f>
        <v>264667</v>
      </c>
      <c r="J30" s="13">
        <v>240966</v>
      </c>
      <c r="K30" s="13">
        <v>23701</v>
      </c>
      <c r="L30" s="15">
        <v>179</v>
      </c>
      <c r="M30" s="13">
        <v>10</v>
      </c>
      <c r="N30" s="11">
        <f t="shared" ref="N30:N35" si="56">SUM(O30:P30)</f>
        <v>103208</v>
      </c>
      <c r="O30" s="15">
        <v>88085</v>
      </c>
      <c r="P30" s="15">
        <v>15123</v>
      </c>
      <c r="Q30" s="3"/>
    </row>
    <row r="31" spans="1:17" s="2" customFormat="1" ht="15" x14ac:dyDescent="0.25">
      <c r="A31" s="32" t="s">
        <v>25</v>
      </c>
      <c r="B31" s="11">
        <f t="shared" si="51"/>
        <v>563</v>
      </c>
      <c r="C31" s="12">
        <f t="shared" si="52"/>
        <v>28</v>
      </c>
      <c r="D31" s="11">
        <f t="shared" si="53"/>
        <v>449815</v>
      </c>
      <c r="E31" s="11">
        <f t="shared" si="54"/>
        <v>403117</v>
      </c>
      <c r="F31" s="11">
        <f t="shared" si="55"/>
        <v>46698</v>
      </c>
      <c r="G31" s="13">
        <v>391</v>
      </c>
      <c r="H31" s="13">
        <v>20</v>
      </c>
      <c r="I31" s="14">
        <f t="shared" ref="I31:I35" si="57">J31+K31</f>
        <v>353622</v>
      </c>
      <c r="J31" s="13">
        <v>321931</v>
      </c>
      <c r="K31" s="13">
        <v>31691</v>
      </c>
      <c r="L31" s="15">
        <v>172</v>
      </c>
      <c r="M31" s="13">
        <v>8</v>
      </c>
      <c r="N31" s="11">
        <f t="shared" si="56"/>
        <v>96193</v>
      </c>
      <c r="O31" s="15">
        <v>81186</v>
      </c>
      <c r="P31" s="15">
        <v>15007</v>
      </c>
      <c r="Q31" s="3"/>
    </row>
    <row r="32" spans="1:17" s="2" customFormat="1" ht="15" x14ac:dyDescent="0.25">
      <c r="A32" s="43" t="s">
        <v>26</v>
      </c>
      <c r="B32" s="11">
        <f t="shared" ref="B32:B34" si="58">SUM(G32+L32)</f>
        <v>557</v>
      </c>
      <c r="C32" s="12">
        <f t="shared" ref="C32:C34" si="59">SUM(H32+M32)</f>
        <v>29</v>
      </c>
      <c r="D32" s="11">
        <f>SUM(E32:F32)</f>
        <v>406677</v>
      </c>
      <c r="E32" s="11">
        <f t="shared" ref="E32:E34" si="60">SUM(J32+O32)</f>
        <v>363086</v>
      </c>
      <c r="F32" s="11">
        <f t="shared" ref="F32:F34" si="61">SUM(K32+P32)</f>
        <v>43591</v>
      </c>
      <c r="G32" s="13">
        <v>459</v>
      </c>
      <c r="H32" s="13">
        <v>24</v>
      </c>
      <c r="I32" s="14">
        <f t="shared" ref="I32:I34" si="62">J32+K32</f>
        <v>344128</v>
      </c>
      <c r="J32" s="13">
        <v>310556</v>
      </c>
      <c r="K32" s="13">
        <v>33572</v>
      </c>
      <c r="L32" s="15">
        <v>98</v>
      </c>
      <c r="M32" s="13">
        <v>5</v>
      </c>
      <c r="N32" s="11">
        <f t="shared" ref="N32:N34" si="63">SUM(O32:P32)</f>
        <v>62549</v>
      </c>
      <c r="O32" s="15">
        <v>52530</v>
      </c>
      <c r="P32" s="15">
        <v>10019</v>
      </c>
      <c r="Q32" s="3"/>
    </row>
    <row r="33" spans="1:17" s="2" customFormat="1" ht="15" x14ac:dyDescent="0.25">
      <c r="A33" s="43" t="s">
        <v>27</v>
      </c>
      <c r="B33" s="11">
        <f t="shared" si="58"/>
        <v>531</v>
      </c>
      <c r="C33" s="12">
        <f t="shared" si="59"/>
        <v>31</v>
      </c>
      <c r="D33" s="11">
        <f t="shared" ref="D33" si="64">SUM(E33:F33)</f>
        <v>414618</v>
      </c>
      <c r="E33" s="11">
        <f t="shared" si="60"/>
        <v>374232</v>
      </c>
      <c r="F33" s="11">
        <f t="shared" si="61"/>
        <v>40386</v>
      </c>
      <c r="G33" s="13">
        <v>420</v>
      </c>
      <c r="H33" s="13">
        <v>25</v>
      </c>
      <c r="I33" s="14">
        <f t="shared" si="62"/>
        <v>344184</v>
      </c>
      <c r="J33" s="13">
        <v>311835</v>
      </c>
      <c r="K33" s="13">
        <v>32349</v>
      </c>
      <c r="L33" s="15">
        <v>111</v>
      </c>
      <c r="M33" s="13">
        <v>6</v>
      </c>
      <c r="N33" s="11">
        <f t="shared" si="63"/>
        <v>70434</v>
      </c>
      <c r="O33" s="15">
        <v>62397</v>
      </c>
      <c r="P33" s="15">
        <v>8037</v>
      </c>
      <c r="Q33" s="3"/>
    </row>
    <row r="34" spans="1:17" s="2" customFormat="1" ht="15" x14ac:dyDescent="0.25">
      <c r="A34" s="43" t="s">
        <v>28</v>
      </c>
      <c r="B34" s="11">
        <f t="shared" si="58"/>
        <v>640</v>
      </c>
      <c r="C34" s="12">
        <f t="shared" si="59"/>
        <v>32</v>
      </c>
      <c r="D34" s="11">
        <f t="shared" ref="D34" si="65">SUM(E34:F34)</f>
        <v>480464</v>
      </c>
      <c r="E34" s="11">
        <f t="shared" si="60"/>
        <v>433672</v>
      </c>
      <c r="F34" s="11">
        <f t="shared" si="61"/>
        <v>46792</v>
      </c>
      <c r="G34" s="13">
        <v>488</v>
      </c>
      <c r="H34" s="13">
        <v>25</v>
      </c>
      <c r="I34" s="14">
        <f t="shared" si="62"/>
        <v>382246</v>
      </c>
      <c r="J34" s="13">
        <v>345380</v>
      </c>
      <c r="K34" s="13">
        <v>36866</v>
      </c>
      <c r="L34" s="15">
        <v>152</v>
      </c>
      <c r="M34" s="13">
        <v>7</v>
      </c>
      <c r="N34" s="11">
        <f t="shared" si="63"/>
        <v>98218</v>
      </c>
      <c r="O34" s="15">
        <v>88292</v>
      </c>
      <c r="P34" s="15">
        <v>9926</v>
      </c>
      <c r="Q34" s="3"/>
    </row>
    <row r="35" spans="1:17" s="2" customFormat="1" ht="15" x14ac:dyDescent="0.25">
      <c r="A35" s="40" t="s">
        <v>31</v>
      </c>
      <c r="B35" s="11">
        <f t="shared" si="51"/>
        <v>643</v>
      </c>
      <c r="C35" s="12">
        <f t="shared" si="52"/>
        <v>34</v>
      </c>
      <c r="D35" s="11">
        <f t="shared" si="53"/>
        <v>484144</v>
      </c>
      <c r="E35" s="11">
        <f t="shared" si="54"/>
        <v>434559</v>
      </c>
      <c r="F35" s="11">
        <f t="shared" si="55"/>
        <v>49585</v>
      </c>
      <c r="G35" s="13">
        <v>503</v>
      </c>
      <c r="H35" s="13">
        <v>27</v>
      </c>
      <c r="I35" s="14">
        <f t="shared" si="57"/>
        <v>392307</v>
      </c>
      <c r="J35" s="13">
        <v>350574</v>
      </c>
      <c r="K35" s="13">
        <v>41733</v>
      </c>
      <c r="L35" s="15">
        <v>140</v>
      </c>
      <c r="M35" s="13">
        <v>7</v>
      </c>
      <c r="N35" s="11">
        <f t="shared" si="56"/>
        <v>91837</v>
      </c>
      <c r="O35" s="15">
        <v>83985</v>
      </c>
      <c r="P35" s="15">
        <v>7852</v>
      </c>
      <c r="Q35" s="3"/>
    </row>
    <row r="36" spans="1:17" s="2" customFormat="1" ht="15" x14ac:dyDescent="0.25">
      <c r="A36" s="71" t="s">
        <v>30</v>
      </c>
      <c r="B36" s="72"/>
      <c r="C36" s="72"/>
      <c r="D36" s="72"/>
      <c r="E36" s="72"/>
      <c r="F36" s="72"/>
      <c r="G36" s="72"/>
      <c r="H36" s="72"/>
      <c r="I36" s="72"/>
      <c r="J36" s="72"/>
      <c r="K36" s="72"/>
      <c r="L36" s="72"/>
      <c r="M36" s="72"/>
      <c r="N36" s="72"/>
      <c r="O36" s="72"/>
      <c r="P36" s="73"/>
      <c r="Q36" s="3"/>
    </row>
    <row r="37" spans="1:17" s="2" customFormat="1" ht="15" x14ac:dyDescent="0.25">
      <c r="A37" s="33" t="s">
        <v>21</v>
      </c>
      <c r="B37" s="34">
        <f>B20/B12*100-100</f>
        <v>13.209219858156018</v>
      </c>
      <c r="C37" s="35" t="s">
        <v>3</v>
      </c>
      <c r="D37" s="34">
        <f>D20/D12*100-100</f>
        <v>0.51895131633645519</v>
      </c>
      <c r="E37" s="34">
        <f>E20/E12*100-100</f>
        <v>-1.7711840349355157</v>
      </c>
      <c r="F37" s="34">
        <f>F20/F12*100-100</f>
        <v>29.670297860843903</v>
      </c>
      <c r="G37" s="34">
        <f>G20/G12*100-100</f>
        <v>4.2544229149115438</v>
      </c>
      <c r="H37" s="35" t="s">
        <v>3</v>
      </c>
      <c r="I37" s="34">
        <f>I20/I12*100-100</f>
        <v>-5.6601464345946511</v>
      </c>
      <c r="J37" s="34">
        <f>J20/J12*100-100</f>
        <v>-7.5604567192235237</v>
      </c>
      <c r="K37" s="34">
        <f>K20/K12*100-100</f>
        <v>23.24940005014507</v>
      </c>
      <c r="L37" s="34">
        <f>L20/L12*100-100</f>
        <v>34.25742574257427</v>
      </c>
      <c r="M37" s="35" t="s">
        <v>3</v>
      </c>
      <c r="N37" s="34">
        <f>N20/N12*100-100</f>
        <v>24.528392586132313</v>
      </c>
      <c r="O37" s="34">
        <f>O20/O12*100-100</f>
        <v>22.11121751849771</v>
      </c>
      <c r="P37" s="34">
        <f>P20/P12*100-100</f>
        <v>42.913286940590694</v>
      </c>
      <c r="Q37" s="3"/>
    </row>
    <row r="38" spans="1:17" s="2" customFormat="1" ht="15" x14ac:dyDescent="0.25">
      <c r="A38" s="36" t="s">
        <v>23</v>
      </c>
      <c r="B38" s="29">
        <f>B28/B20*100-100</f>
        <v>4.3591751500913603</v>
      </c>
      <c r="C38" s="16" t="s">
        <v>3</v>
      </c>
      <c r="D38" s="29">
        <f>D28/D20*100-100</f>
        <v>6.3543630552206309</v>
      </c>
      <c r="E38" s="29">
        <f>E28/E20*100-100</f>
        <v>5.39998587815316</v>
      </c>
      <c r="F38" s="29">
        <f>F28/F20*100-100</f>
        <v>15.557076844086936</v>
      </c>
      <c r="G38" s="29">
        <f>G28/G20*100-100</f>
        <v>19.919191919191917</v>
      </c>
      <c r="H38" s="16" t="s">
        <v>3</v>
      </c>
      <c r="I38" s="29">
        <f>I28/I20*100-100</f>
        <v>12.976644830666004</v>
      </c>
      <c r="J38" s="29">
        <f>J28/J20*100-100</f>
        <v>11.051907968431721</v>
      </c>
      <c r="K38" s="29">
        <f>K28/K20*100-100</f>
        <v>34.938099389712278</v>
      </c>
      <c r="L38" s="29">
        <f>L28/L20*100-100</f>
        <v>-24.041297935103245</v>
      </c>
      <c r="M38" s="16" t="s">
        <v>3</v>
      </c>
      <c r="N38" s="29">
        <f>N28/N20*100-100</f>
        <v>-13.139210420377538</v>
      </c>
      <c r="O38" s="29">
        <f>O28/O20*100-100</f>
        <v>-12.250326111164128</v>
      </c>
      <c r="P38" s="29">
        <f>P28/P20*100-100</f>
        <v>-18.915929203539832</v>
      </c>
      <c r="Q38" s="3"/>
    </row>
    <row r="39" spans="1:17" s="2" customFormat="1" ht="15" x14ac:dyDescent="0.25">
      <c r="A39" s="54" t="s">
        <v>20</v>
      </c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6"/>
      <c r="Q39" s="3"/>
    </row>
    <row r="40" spans="1:17" s="2" customFormat="1" ht="15" x14ac:dyDescent="0.25">
      <c r="A40" s="37" t="s">
        <v>2</v>
      </c>
      <c r="B40" s="38">
        <f>B29/B21*100-100</f>
        <v>-2.0654044750430245</v>
      </c>
      <c r="C40" s="39" t="s">
        <v>3</v>
      </c>
      <c r="D40" s="38">
        <f t="shared" ref="D40:G44" si="66">D29/D21*100-100</f>
        <v>-8.7539286182287839</v>
      </c>
      <c r="E40" s="38">
        <f t="shared" si="66"/>
        <v>-10.129160887656028</v>
      </c>
      <c r="F40" s="38">
        <f t="shared" si="66"/>
        <v>5.4647515271586684</v>
      </c>
      <c r="G40" s="38">
        <f t="shared" si="66"/>
        <v>5.1075268817204318</v>
      </c>
      <c r="H40" s="39" t="s">
        <v>3</v>
      </c>
      <c r="I40" s="38">
        <f t="shared" ref="I40:L44" si="67">I29/I21*100-100</f>
        <v>-6.2832249189014817</v>
      </c>
      <c r="J40" s="38">
        <f t="shared" si="67"/>
        <v>-8.2727861525758328</v>
      </c>
      <c r="K40" s="38">
        <f t="shared" si="67"/>
        <v>17.290416439352612</v>
      </c>
      <c r="L40" s="38">
        <f t="shared" si="67"/>
        <v>-14.832535885167459</v>
      </c>
      <c r="M40" s="39" t="s">
        <v>3</v>
      </c>
      <c r="N40" s="38">
        <f t="shared" ref="N40:P44" si="68">N29/N21*100-100</f>
        <v>-15.600072160824524</v>
      </c>
      <c r="O40" s="38">
        <f t="shared" si="68"/>
        <v>-15.500626171295593</v>
      </c>
      <c r="P40" s="38">
        <f t="shared" si="68"/>
        <v>-16.35131508319914</v>
      </c>
      <c r="Q40" s="3"/>
    </row>
    <row r="41" spans="1:17" s="2" customFormat="1" ht="15" x14ac:dyDescent="0.25">
      <c r="A41" s="44" t="s">
        <v>24</v>
      </c>
      <c r="B41" s="38">
        <f>B30/B22*100-100</f>
        <v>-9.5063985374771391</v>
      </c>
      <c r="C41" s="39" t="s">
        <v>3</v>
      </c>
      <c r="D41" s="38">
        <f t="shared" si="66"/>
        <v>-13.375341730303276</v>
      </c>
      <c r="E41" s="38">
        <f t="shared" si="66"/>
        <v>-15.647847174512677</v>
      </c>
      <c r="F41" s="38">
        <f t="shared" si="66"/>
        <v>12.256758710423597</v>
      </c>
      <c r="G41" s="38">
        <f t="shared" si="66"/>
        <v>-10.481586402266288</v>
      </c>
      <c r="H41" s="39" t="s">
        <v>3</v>
      </c>
      <c r="I41" s="38">
        <f t="shared" si="67"/>
        <v>-18.377649896070409</v>
      </c>
      <c r="J41" s="38">
        <f t="shared" si="67"/>
        <v>-20.02057852199745</v>
      </c>
      <c r="K41" s="38">
        <f t="shared" si="67"/>
        <v>3.1689374483088812</v>
      </c>
      <c r="L41" s="38">
        <f t="shared" si="67"/>
        <v>-7.7319587628865918</v>
      </c>
      <c r="M41" s="39" t="s">
        <v>3</v>
      </c>
      <c r="N41" s="38">
        <f t="shared" si="68"/>
        <v>2.777362849659923</v>
      </c>
      <c r="O41" s="38">
        <f t="shared" si="68"/>
        <v>-0.81299897530600163</v>
      </c>
      <c r="P41" s="38">
        <f t="shared" si="68"/>
        <v>30.235962797106453</v>
      </c>
      <c r="Q41" s="3"/>
    </row>
    <row r="42" spans="1:17" s="2" customFormat="1" ht="15" x14ac:dyDescent="0.25">
      <c r="A42" s="44" t="s">
        <v>25</v>
      </c>
      <c r="B42" s="38">
        <f>B31/B23*100-100</f>
        <v>-9.4855305466238065</v>
      </c>
      <c r="C42" s="39" t="s">
        <v>3</v>
      </c>
      <c r="D42" s="38">
        <f t="shared" si="66"/>
        <v>-2.9906271970876617</v>
      </c>
      <c r="E42" s="38">
        <f t="shared" si="66"/>
        <v>-4.005134115674764</v>
      </c>
      <c r="F42" s="38">
        <f t="shared" si="66"/>
        <v>6.7480455355918281</v>
      </c>
      <c r="G42" s="38">
        <f t="shared" si="66"/>
        <v>-6.4593301435406687</v>
      </c>
      <c r="H42" s="39" t="s">
        <v>3</v>
      </c>
      <c r="I42" s="38">
        <f t="shared" si="67"/>
        <v>-0.28339635729935253</v>
      </c>
      <c r="J42" s="38">
        <f t="shared" si="67"/>
        <v>-1.1007207063290707</v>
      </c>
      <c r="K42" s="38">
        <f t="shared" si="67"/>
        <v>8.8551506199979286</v>
      </c>
      <c r="L42" s="38">
        <f t="shared" si="67"/>
        <v>-15.686274509803923</v>
      </c>
      <c r="M42" s="39" t="s">
        <v>3</v>
      </c>
      <c r="N42" s="38">
        <f t="shared" si="68"/>
        <v>-11.794048874421165</v>
      </c>
      <c r="O42" s="38">
        <f t="shared" si="68"/>
        <v>-14.017919552646632</v>
      </c>
      <c r="P42" s="38">
        <f t="shared" si="68"/>
        <v>2.555866876238639</v>
      </c>
      <c r="Q42" s="3"/>
    </row>
    <row r="43" spans="1:17" s="2" customFormat="1" ht="15" x14ac:dyDescent="0.25">
      <c r="A43" s="44" t="s">
        <v>26</v>
      </c>
      <c r="B43" s="38">
        <f>B32/B24*100-100</f>
        <v>3.9179104477612015</v>
      </c>
      <c r="C43" s="39" t="s">
        <v>3</v>
      </c>
      <c r="D43" s="38">
        <f t="shared" si="66"/>
        <v>9.0167032578188469</v>
      </c>
      <c r="E43" s="38">
        <f t="shared" si="66"/>
        <v>8.2995039685498853</v>
      </c>
      <c r="F43" s="38">
        <f t="shared" si="66"/>
        <v>15.381154049761776</v>
      </c>
      <c r="G43" s="38">
        <f t="shared" si="66"/>
        <v>45.25316455696202</v>
      </c>
      <c r="H43" s="39" t="s">
        <v>3</v>
      </c>
      <c r="I43" s="38">
        <f t="shared" si="67"/>
        <v>31.443893570048033</v>
      </c>
      <c r="J43" s="38">
        <f t="shared" si="67"/>
        <v>29.038101965346726</v>
      </c>
      <c r="K43" s="38">
        <f t="shared" si="67"/>
        <v>58.838001514004532</v>
      </c>
      <c r="L43" s="38">
        <f t="shared" si="67"/>
        <v>-55.454545454545453</v>
      </c>
      <c r="M43" s="39" t="s">
        <v>3</v>
      </c>
      <c r="N43" s="38">
        <f t="shared" si="68"/>
        <v>-43.768598013215268</v>
      </c>
      <c r="O43" s="38">
        <f t="shared" si="68"/>
        <v>-44.466175428952013</v>
      </c>
      <c r="P43" s="38">
        <f t="shared" si="68"/>
        <v>-39.804133621725548</v>
      </c>
      <c r="Q43" s="3"/>
    </row>
    <row r="44" spans="1:17" s="2" customFormat="1" ht="15" x14ac:dyDescent="0.25">
      <c r="A44" s="44" t="s">
        <v>27</v>
      </c>
      <c r="B44" s="38">
        <f>B33/B25*100-100</f>
        <v>-7.4912891986062817</v>
      </c>
      <c r="C44" s="39" t="s">
        <v>3</v>
      </c>
      <c r="D44" s="38">
        <f t="shared" si="66"/>
        <v>2.6515939273299836</v>
      </c>
      <c r="E44" s="38">
        <f t="shared" si="66"/>
        <v>2.8053403659139491</v>
      </c>
      <c r="F44" s="38">
        <f t="shared" si="66"/>
        <v>1.2484957882069807</v>
      </c>
      <c r="G44" s="38">
        <f t="shared" si="66"/>
        <v>13.821138211382106</v>
      </c>
      <c r="H44" s="39" t="s">
        <v>3</v>
      </c>
      <c r="I44" s="38">
        <f t="shared" si="67"/>
        <v>14.594688179417943</v>
      </c>
      <c r="J44" s="38">
        <f t="shared" si="67"/>
        <v>12.981239538270898</v>
      </c>
      <c r="K44" s="38">
        <f t="shared" si="67"/>
        <v>32.888304646099499</v>
      </c>
      <c r="L44" s="38">
        <f t="shared" si="67"/>
        <v>-45.853658536585364</v>
      </c>
      <c r="M44" s="39" t="s">
        <v>3</v>
      </c>
      <c r="N44" s="38">
        <f t="shared" si="68"/>
        <v>-31.986597012331131</v>
      </c>
      <c r="O44" s="38">
        <f t="shared" si="68"/>
        <v>-29.105596836866866</v>
      </c>
      <c r="P44" s="38">
        <f t="shared" si="68"/>
        <v>-48.29848825989064</v>
      </c>
      <c r="Q44" s="3"/>
    </row>
    <row r="45" spans="1:17" s="2" customFormat="1" ht="15" x14ac:dyDescent="0.25">
      <c r="A45" s="44" t="s">
        <v>28</v>
      </c>
      <c r="B45" s="38">
        <f t="shared" ref="B45:B46" si="69">B34/B26*100-100</f>
        <v>28.514056224899605</v>
      </c>
      <c r="C45" s="39" t="s">
        <v>3</v>
      </c>
      <c r="D45" s="38">
        <f t="shared" ref="D45:G46" si="70">D34/D26*100-100</f>
        <v>32.672818949472855</v>
      </c>
      <c r="E45" s="38">
        <f t="shared" si="70"/>
        <v>33.563293439361388</v>
      </c>
      <c r="F45" s="38">
        <f t="shared" si="70"/>
        <v>24.951933347575306</v>
      </c>
      <c r="G45" s="38">
        <f t="shared" si="70"/>
        <v>50.617283950617292</v>
      </c>
      <c r="H45" s="39" t="s">
        <v>3</v>
      </c>
      <c r="I45" s="38">
        <f t="shared" ref="I45:L46" si="71">I34/I26*100-100</f>
        <v>43.11505485042494</v>
      </c>
      <c r="J45" s="38">
        <f t="shared" si="71"/>
        <v>43.181092699994622</v>
      </c>
      <c r="K45" s="38">
        <f t="shared" si="71"/>
        <v>42.49932356692824</v>
      </c>
      <c r="L45" s="38">
        <f t="shared" si="71"/>
        <v>-12.643678160919535</v>
      </c>
      <c r="M45" s="39" t="s">
        <v>3</v>
      </c>
      <c r="N45" s="38">
        <f t="shared" ref="N45:P46" si="72">N34/N26*100-100</f>
        <v>3.3308083996128346</v>
      </c>
      <c r="O45" s="38">
        <f t="shared" si="72"/>
        <v>5.7705899970050893</v>
      </c>
      <c r="P45" s="38">
        <f t="shared" si="72"/>
        <v>-14.261034810399934</v>
      </c>
      <c r="Q45" s="3"/>
    </row>
    <row r="46" spans="1:17" s="2" customFormat="1" ht="15" x14ac:dyDescent="0.25">
      <c r="A46" s="40" t="s">
        <v>31</v>
      </c>
      <c r="B46" s="38">
        <f t="shared" si="69"/>
        <v>35.940803382663859</v>
      </c>
      <c r="C46" s="39" t="s">
        <v>3</v>
      </c>
      <c r="D46" s="38">
        <f t="shared" si="70"/>
        <v>37.427687416617005</v>
      </c>
      <c r="E46" s="38">
        <f t="shared" si="70"/>
        <v>36.072683320912574</v>
      </c>
      <c r="F46" s="38">
        <f t="shared" si="70"/>
        <v>50.567836754524478</v>
      </c>
      <c r="G46" s="38">
        <f t="shared" si="70"/>
        <v>55.727554179566567</v>
      </c>
      <c r="H46" s="39" t="s">
        <v>3</v>
      </c>
      <c r="I46" s="38">
        <f t="shared" si="71"/>
        <v>43.305875691768193</v>
      </c>
      <c r="J46" s="38">
        <f t="shared" si="71"/>
        <v>38.766446587184731</v>
      </c>
      <c r="K46" s="38">
        <f t="shared" si="71"/>
        <v>97.608788294900307</v>
      </c>
      <c r="L46" s="38">
        <f t="shared" si="71"/>
        <v>-6.6666666666666714</v>
      </c>
      <c r="M46" s="39" t="s">
        <v>3</v>
      </c>
      <c r="N46" s="38">
        <f t="shared" si="72"/>
        <v>16.937671102056413</v>
      </c>
      <c r="O46" s="38">
        <f t="shared" si="72"/>
        <v>25.873025388927189</v>
      </c>
      <c r="P46" s="38">
        <f t="shared" si="72"/>
        <v>-33.530855836789968</v>
      </c>
      <c r="Q46" s="3"/>
    </row>
    <row r="47" spans="1:17" s="2" customFormat="1" ht="15" x14ac:dyDescent="0.25">
      <c r="A47" s="17" t="s">
        <v>7</v>
      </c>
      <c r="B47" s="18"/>
      <c r="C47" s="18"/>
      <c r="D47" s="19"/>
      <c r="E47" s="20"/>
      <c r="F47" s="20"/>
      <c r="G47" s="21"/>
      <c r="H47" s="21"/>
      <c r="I47" s="18"/>
      <c r="J47" s="18"/>
      <c r="K47" s="22"/>
      <c r="L47" s="18"/>
      <c r="M47" s="18"/>
      <c r="N47" s="18"/>
      <c r="O47" s="18"/>
      <c r="P47" s="21"/>
    </row>
    <row r="48" spans="1:17" s="2" customFormat="1" ht="15" x14ac:dyDescent="0.25">
      <c r="A48" s="17" t="s">
        <v>5</v>
      </c>
      <c r="B48" s="18"/>
      <c r="C48" s="18"/>
      <c r="D48" s="19"/>
      <c r="E48" s="20"/>
      <c r="F48" s="20"/>
      <c r="G48" s="21"/>
      <c r="H48" s="21"/>
      <c r="I48" s="18"/>
      <c r="J48" s="18"/>
      <c r="K48" s="22"/>
      <c r="L48" s="18"/>
      <c r="M48" s="18"/>
      <c r="N48" s="18"/>
      <c r="O48" s="18"/>
      <c r="P48" s="21"/>
    </row>
    <row r="49" spans="1:16" s="2" customFormat="1" ht="15" x14ac:dyDescent="0.25">
      <c r="A49" s="17" t="s">
        <v>11</v>
      </c>
      <c r="B49" s="18"/>
      <c r="C49" s="18"/>
      <c r="D49" s="19"/>
      <c r="E49" s="21"/>
      <c r="F49" s="21"/>
      <c r="G49" s="21"/>
      <c r="H49" s="20"/>
      <c r="I49" s="19"/>
      <c r="J49" s="23"/>
      <c r="K49" s="19"/>
      <c r="L49" s="18"/>
      <c r="M49" s="18"/>
      <c r="N49" s="23"/>
      <c r="O49" s="19"/>
      <c r="P49" s="21"/>
    </row>
    <row r="50" spans="1:16" s="2" customFormat="1" ht="15" x14ac:dyDescent="0.25">
      <c r="A50" s="17" t="s">
        <v>6</v>
      </c>
      <c r="B50" s="18"/>
      <c r="C50" s="18"/>
      <c r="D50" s="18"/>
      <c r="E50" s="21"/>
      <c r="F50" s="21"/>
      <c r="G50" s="21"/>
      <c r="H50" s="20"/>
      <c r="I50" s="19"/>
      <c r="J50" s="23"/>
      <c r="K50" s="19"/>
      <c r="L50" s="18"/>
      <c r="M50" s="18"/>
      <c r="N50" s="23"/>
      <c r="O50" s="19"/>
      <c r="P50" s="21"/>
    </row>
    <row r="51" spans="1:16" x14ac:dyDescent="0.2">
      <c r="A51" s="4"/>
      <c r="B51" s="4"/>
      <c r="C51" s="4"/>
      <c r="D51" s="4"/>
      <c r="I51" s="8"/>
      <c r="J51" s="7"/>
      <c r="K51" s="8"/>
      <c r="L51" s="4"/>
      <c r="M51" s="4"/>
      <c r="N51" s="7"/>
      <c r="O51" s="8"/>
    </row>
    <row r="52" spans="1:16" x14ac:dyDescent="0.2">
      <c r="D52" s="6"/>
      <c r="E52" s="6"/>
      <c r="F52" s="6"/>
      <c r="G52" s="6"/>
      <c r="H52" s="6"/>
      <c r="I52" s="8"/>
      <c r="J52" s="7"/>
      <c r="K52" s="8"/>
      <c r="L52" s="4"/>
      <c r="M52" s="4"/>
      <c r="N52" s="7"/>
      <c r="O52" s="8"/>
    </row>
    <row r="53" spans="1:16" x14ac:dyDescent="0.2">
      <c r="D53" s="6"/>
      <c r="E53" s="6"/>
      <c r="F53" s="6"/>
      <c r="G53" s="6"/>
      <c r="H53" s="6"/>
      <c r="I53" s="8"/>
      <c r="J53" s="7"/>
      <c r="K53" s="8"/>
      <c r="L53" s="4"/>
      <c r="M53" s="4"/>
      <c r="N53" s="7"/>
      <c r="O53" s="8"/>
      <c r="P53" s="6"/>
    </row>
    <row r="54" spans="1:16" x14ac:dyDescent="0.2">
      <c r="D54" s="6"/>
      <c r="E54" s="6"/>
      <c r="F54" s="6"/>
      <c r="G54" s="6"/>
      <c r="I54" s="8"/>
      <c r="J54" s="7"/>
      <c r="K54" s="8"/>
      <c r="L54" s="4"/>
      <c r="M54" s="4"/>
      <c r="N54" s="7"/>
      <c r="O54" s="8"/>
    </row>
    <row r="55" spans="1:16" x14ac:dyDescent="0.2">
      <c r="D55" s="6"/>
      <c r="E55" s="6"/>
      <c r="F55" s="6"/>
      <c r="G55" s="6"/>
      <c r="I55" s="8"/>
      <c r="J55" s="4"/>
      <c r="K55" s="9"/>
      <c r="L55" s="4"/>
      <c r="M55" s="4"/>
      <c r="N55" s="8"/>
      <c r="O55" s="4"/>
    </row>
    <row r="56" spans="1:16" x14ac:dyDescent="0.2">
      <c r="D56" s="6"/>
      <c r="E56" s="6"/>
      <c r="F56" s="6"/>
      <c r="G56" s="6"/>
      <c r="I56" s="8"/>
      <c r="N56" s="5"/>
    </row>
    <row r="57" spans="1:16" x14ac:dyDescent="0.2">
      <c r="D57" s="6"/>
      <c r="E57" s="6"/>
      <c r="F57" s="6"/>
      <c r="G57" s="6"/>
      <c r="I57" s="8"/>
      <c r="N57" s="5"/>
    </row>
    <row r="58" spans="1:16" x14ac:dyDescent="0.2">
      <c r="D58" s="6"/>
      <c r="E58" s="6"/>
      <c r="F58" s="6"/>
      <c r="G58" s="6"/>
    </row>
    <row r="59" spans="1:16" x14ac:dyDescent="0.2">
      <c r="D59" s="6"/>
      <c r="E59" s="6"/>
      <c r="F59" s="6"/>
      <c r="G59" s="6"/>
    </row>
    <row r="60" spans="1:16" x14ac:dyDescent="0.2">
      <c r="D60" s="6"/>
      <c r="E60" s="6"/>
      <c r="F60" s="6"/>
      <c r="G60" s="6"/>
    </row>
    <row r="61" spans="1:16" x14ac:dyDescent="0.2">
      <c r="D61" s="6"/>
    </row>
    <row r="62" spans="1:16" x14ac:dyDescent="0.2">
      <c r="D62" s="6"/>
    </row>
    <row r="63" spans="1:16" x14ac:dyDescent="0.2">
      <c r="D63" s="6"/>
    </row>
  </sheetData>
  <mergeCells count="31">
    <mergeCell ref="A39:P39"/>
    <mergeCell ref="A5:P5"/>
    <mergeCell ref="A6:P6"/>
    <mergeCell ref="M7:P7"/>
    <mergeCell ref="A1:P1"/>
    <mergeCell ref="A2:P2"/>
    <mergeCell ref="A3:P3"/>
    <mergeCell ref="A4:P4"/>
    <mergeCell ref="A36:P36"/>
    <mergeCell ref="A8:A11"/>
    <mergeCell ref="B8:F8"/>
    <mergeCell ref="G8:K8"/>
    <mergeCell ref="L8:P8"/>
    <mergeCell ref="B9:B11"/>
    <mergeCell ref="C9:C11"/>
    <mergeCell ref="D9:D11"/>
    <mergeCell ref="E9:F9"/>
    <mergeCell ref="G9:G11"/>
    <mergeCell ref="H9:H11"/>
    <mergeCell ref="I9:I11"/>
    <mergeCell ref="J9:K9"/>
    <mergeCell ref="E10:E11"/>
    <mergeCell ref="F10:F11"/>
    <mergeCell ref="J10:J11"/>
    <mergeCell ref="K10:K11"/>
    <mergeCell ref="L9:L11"/>
    <mergeCell ref="M9:M11"/>
    <mergeCell ref="N9:N11"/>
    <mergeCell ref="O9:P9"/>
    <mergeCell ref="P10:P11"/>
    <mergeCell ref="O10:O11"/>
  </mergeCells>
  <phoneticPr fontId="0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5" scale="50" orientation="landscape" r:id="rId1"/>
  <headerFooter alignWithMargins="0"/>
  <ignoredErrors>
    <ignoredError sqref="A13:F13 D18:D19 B36:P36 A37:P37 A38:P39 B35:D35 D14:D15 A21:A23 A29:F31 A42 I35 N35 A20 A28 A41 A40 C40:P40 C41:P41 D16:D17 C28:P28 C20:P20 N27 I27 B27:F27 B21:F23 B20 B24:F25 B28 I13 N13 I21:I23 I24:I25 N21:N23 N24:N25 I29:I31 N29:N31 E35:F35 D32:D34 D26" formula="1"/>
    <ignoredError sqref="C46:P46 C42:P42" evalError="1" formula="1"/>
    <ignoredError sqref="B46" evalError="1"/>
  </ignoredErrors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gsierra</dc:creator>
  <cp:lastModifiedBy>Carlos Burbano</cp:lastModifiedBy>
  <cp:lastPrinted>2019-03-26T13:02:40Z</cp:lastPrinted>
  <dcterms:created xsi:type="dcterms:W3CDTF">2010-03-18T13:07:19Z</dcterms:created>
  <dcterms:modified xsi:type="dcterms:W3CDTF">2019-08-22T19:48:54Z</dcterms:modified>
</cp:coreProperties>
</file>