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https://sertvgobpty-my.sharepoint.com/personal/lherrera_sertv_gob_pa/Documents/Documentos/TRANSPARENCIA/Presupuesto/MODELO ANTERIOR/"/>
    </mc:Choice>
  </mc:AlternateContent>
  <bookViews>
    <workbookView xWindow="-105" yWindow="-105" windowWidth="23250" windowHeight="12570"/>
  </bookViews>
  <sheets>
    <sheet name="Cuadro Ejecucion Inversiones" sheetId="1" r:id="rId1"/>
  </sheets>
  <externalReferences>
    <externalReference r:id="rId2"/>
    <externalReference r:id="rId3"/>
  </externalReferences>
  <definedNames>
    <definedName name="_xlnm.Print_Area" localSheetId="0">'Cuadro Ejecucion Inversiones'!$A$8:$S$55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6" i="1" l="1"/>
  <c r="N16" i="1"/>
  <c r="M16" i="1"/>
  <c r="I16" i="1"/>
  <c r="H16" i="1"/>
  <c r="J16" i="1" s="1"/>
  <c r="F16" i="1"/>
  <c r="E16" i="1"/>
  <c r="L16" i="1" s="1"/>
  <c r="D16" i="1"/>
  <c r="C16" i="1"/>
  <c r="O15" i="1"/>
  <c r="N15" i="1"/>
  <c r="M15" i="1"/>
  <c r="I15" i="1"/>
  <c r="H15" i="1"/>
  <c r="F15" i="1"/>
  <c r="P15" i="1" s="1"/>
  <c r="E15" i="1"/>
  <c r="D15" i="1"/>
  <c r="C15" i="1"/>
  <c r="O14" i="1"/>
  <c r="O13" i="1" s="1"/>
  <c r="N14" i="1"/>
  <c r="M14" i="1"/>
  <c r="I14" i="1"/>
  <c r="I13" i="1" s="1"/>
  <c r="H14" i="1"/>
  <c r="F14" i="1"/>
  <c r="E14" i="1"/>
  <c r="D14" i="1"/>
  <c r="C14" i="1"/>
  <c r="N13" i="1"/>
  <c r="P14" i="1" l="1"/>
  <c r="D13" i="1"/>
  <c r="H13" i="1"/>
  <c r="C13" i="1"/>
  <c r="G15" i="1"/>
  <c r="J15" i="1"/>
  <c r="K15" i="1" s="1"/>
  <c r="K16" i="1"/>
  <c r="F13" i="1"/>
  <c r="G14" i="1"/>
  <c r="P16" i="1"/>
  <c r="P13" i="1" s="1"/>
  <c r="Q13" i="1" s="1"/>
  <c r="J14" i="1"/>
  <c r="E13" i="1"/>
  <c r="M13" i="1"/>
  <c r="Q14" i="1"/>
  <c r="R14" i="1"/>
  <c r="Q15" i="1"/>
  <c r="R15" i="1"/>
  <c r="L14" i="1"/>
  <c r="L15" i="1"/>
  <c r="G16" i="1"/>
  <c r="G13" i="1" l="1"/>
  <c r="R16" i="1"/>
  <c r="K14" i="1"/>
  <c r="J13" i="1"/>
  <c r="K13" i="1" s="1"/>
  <c r="L13" i="1"/>
  <c r="R13" i="1"/>
</calcChain>
</file>

<file path=xl/sharedStrings.xml><?xml version="1.0" encoding="utf-8"?>
<sst xmlns="http://schemas.openxmlformats.org/spreadsheetml/2006/main" count="46" uniqueCount="44">
  <si>
    <t>EJECUCIÓN DEL PRESUPUESTO DE INVERSIONES POR PROYECTOS</t>
  </si>
  <si>
    <t>E+I+J</t>
  </si>
  <si>
    <t>G+H+Q</t>
  </si>
  <si>
    <t>F+P</t>
  </si>
  <si>
    <t>PROYECTOS / ACTIVIDAD</t>
  </si>
  <si>
    <t>Presupuesto Ley</t>
  </si>
  <si>
    <t>Presupuesto Modificado</t>
  </si>
  <si>
    <t>Asignado a la Fecha</t>
  </si>
  <si>
    <t>Comprometido a  la Fecha</t>
  </si>
  <si>
    <t>Devengado por Pagar</t>
  </si>
  <si>
    <t>Pagado</t>
  </si>
  <si>
    <t>Ejecución/  Devengado</t>
  </si>
  <si>
    <t>Saldo a la Fecha</t>
  </si>
  <si>
    <t xml:space="preserve">Bloqueo </t>
  </si>
  <si>
    <t>Saldo de CXE</t>
  </si>
  <si>
    <t xml:space="preserve"> Documento  en Trámite </t>
  </si>
  <si>
    <t>ANUAL</t>
  </si>
  <si>
    <t>Monto</t>
  </si>
  <si>
    <t>%</t>
  </si>
  <si>
    <t>Total  Comprometido</t>
  </si>
  <si>
    <t xml:space="preserve">%                   Compromiso           </t>
  </si>
  <si>
    <t xml:space="preserve">Saldo </t>
  </si>
  <si>
    <t>1</t>
  </si>
  <si>
    <t>2</t>
  </si>
  <si>
    <t>3</t>
  </si>
  <si>
    <t>4</t>
  </si>
  <si>
    <t>5=(4/3*100)</t>
  </si>
  <si>
    <t>6</t>
  </si>
  <si>
    <t>7</t>
  </si>
  <si>
    <t>8 = ( 6 + 7 )</t>
  </si>
  <si>
    <t>9=(8/3*100)</t>
  </si>
  <si>
    <t>10= (3-4-11-13)</t>
  </si>
  <si>
    <t>11</t>
  </si>
  <si>
    <t>12</t>
  </si>
  <si>
    <t>13</t>
  </si>
  <si>
    <t>14=(4+11+12+13)</t>
  </si>
  <si>
    <t>15 = (14/2*100)</t>
  </si>
  <si>
    <t>15 = (2- 14)</t>
  </si>
  <si>
    <t>TOTAL   INVERSIONES</t>
  </si>
  <si>
    <t>Mejoramiento de Infraest. y Equipo de Radio y TV.</t>
  </si>
  <si>
    <t>Ampliación Programación Educativa y Cultural</t>
  </si>
  <si>
    <t>Desarrollo del Archivo Digital y Sonoro</t>
  </si>
  <si>
    <t>EJECUCIÓN DEL PRESUPUESTO DE INVERSIONES POR PROYECTOS (en balboas)</t>
  </si>
  <si>
    <t>Marzo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</si>
</sst>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  <numFmt numFmtId="165" formatCode="#,##0_ ;[Red]\-#,##0\ "/>
    <numFmt numFmtId="166" formatCode="_(* #,##0.0_);_(* \(#,##0.0\);_(* &quot;-&quot;??_);_(@_)"/>
  </numFmts>
  <fonts count="16" x14ac:knownFonts="1"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9"/>
      <color theme="0"/>
      <name val="Arial"/>
      <family val="2"/>
    </font>
    <font>
      <b/>
      <sz val="9"/>
      <color theme="0"/>
      <name val="Arial"/>
      <family val="2"/>
    </font>
    <font>
      <sz val="8"/>
      <name val="Arial"/>
      <family val="2"/>
    </font>
    <font>
      <sz val="9"/>
      <color indexed="12"/>
      <name val="Arial"/>
      <family val="2"/>
    </font>
    <font>
      <b/>
      <sz val="9"/>
      <color indexed="18"/>
      <name val="Arial"/>
      <family val="2"/>
    </font>
    <font>
      <b/>
      <sz val="9"/>
      <color theme="3" tint="-0.249977111117893"/>
      <name val="Arial"/>
      <family val="2"/>
    </font>
    <font>
      <b/>
      <sz val="9"/>
      <color rgb="FF002060"/>
      <name val="Arial"/>
      <family val="2"/>
    </font>
    <font>
      <b/>
      <sz val="9"/>
      <color theme="3"/>
      <name val="Arial"/>
      <family val="2"/>
    </font>
    <font>
      <sz val="9"/>
      <color rgb="FF002060"/>
      <name val="Arial"/>
      <family val="2"/>
    </font>
    <font>
      <b/>
      <sz val="11"/>
      <color rgb="FF000000"/>
      <name val="Calibri"/>
      <family val="2"/>
    </font>
    <font>
      <b/>
      <sz val="18"/>
      <color rgb="FF008080"/>
      <name val="Arial"/>
      <family val="2"/>
    </font>
    <font>
      <b/>
      <sz val="16"/>
      <color rgb="FF0D818B"/>
      <name val="Segoe Script"/>
      <family val="4"/>
    </font>
    <font>
      <b/>
      <sz val="8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18A9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009999"/>
        <bgColor indexed="64"/>
      </patternFill>
    </fill>
  </fills>
  <borders count="31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13">
    <xf numFmtId="0" fontId="0" fillId="0" borderId="0" xfId="0"/>
    <xf numFmtId="0" fontId="2" fillId="2" borderId="0" xfId="0" applyFont="1" applyFill="1"/>
    <xf numFmtId="4" fontId="2" fillId="2" borderId="0" xfId="0" applyNumberFormat="1" applyFont="1" applyFill="1"/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4" fontId="3" fillId="2" borderId="0" xfId="0" applyNumberFormat="1" applyFont="1" applyFill="1" applyAlignment="1">
      <alignment vertical="center"/>
    </xf>
    <xf numFmtId="0" fontId="2" fillId="0" borderId="0" xfId="0" applyFont="1"/>
    <xf numFmtId="0" fontId="2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4" fontId="5" fillId="2" borderId="0" xfId="0" applyNumberFormat="1" applyFont="1" applyFill="1"/>
    <xf numFmtId="0" fontId="5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left"/>
    </xf>
    <xf numFmtId="164" fontId="2" fillId="0" borderId="21" xfId="2" applyNumberFormat="1" applyFont="1" applyBorder="1"/>
    <xf numFmtId="164" fontId="2" fillId="0" borderId="22" xfId="2" applyNumberFormat="1" applyFont="1" applyBorder="1"/>
    <xf numFmtId="164" fontId="2" fillId="0" borderId="3" xfId="2" applyNumberFormat="1" applyFont="1" applyBorder="1"/>
    <xf numFmtId="164" fontId="2" fillId="0" borderId="1" xfId="2" applyNumberFormat="1" applyFont="1" applyBorder="1"/>
    <xf numFmtId="164" fontId="2" fillId="0" borderId="23" xfId="2" applyNumberFormat="1" applyFont="1" applyBorder="1" applyAlignment="1">
      <alignment horizontal="center"/>
    </xf>
    <xf numFmtId="164" fontId="2" fillId="0" borderId="22" xfId="2" applyNumberFormat="1" applyFont="1" applyBorder="1" applyAlignment="1">
      <alignment horizontal="center"/>
    </xf>
    <xf numFmtId="164" fontId="6" fillId="0" borderId="22" xfId="1" applyNumberFormat="1" applyFont="1" applyFill="1" applyBorder="1" applyAlignment="1">
      <alignment horizontal="center" vertical="center" wrapText="1"/>
    </xf>
    <xf numFmtId="164" fontId="2" fillId="2" borderId="24" xfId="2" applyNumberFormat="1" applyFont="1" applyFill="1" applyBorder="1" applyAlignment="1">
      <alignment horizontal="center"/>
    </xf>
    <xf numFmtId="164" fontId="2" fillId="2" borderId="10" xfId="2" applyNumberFormat="1" applyFont="1" applyFill="1" applyBorder="1" applyAlignment="1">
      <alignment horizontal="center"/>
    </xf>
    <xf numFmtId="164" fontId="2" fillId="0" borderId="2" xfId="2" applyNumberFormat="1" applyFont="1" applyBorder="1" applyAlignment="1"/>
    <xf numFmtId="164" fontId="2" fillId="0" borderId="25" xfId="2" applyNumberFormat="1" applyFont="1" applyBorder="1" applyAlignment="1"/>
    <xf numFmtId="164" fontId="2" fillId="0" borderId="23" xfId="2" applyNumberFormat="1" applyFont="1" applyBorder="1"/>
    <xf numFmtId="164" fontId="2" fillId="0" borderId="24" xfId="1" applyNumberFormat="1" applyFont="1" applyBorder="1"/>
    <xf numFmtId="0" fontId="2" fillId="2" borderId="0" xfId="0" applyFont="1" applyFill="1" applyAlignment="1">
      <alignment vertical="center"/>
    </xf>
    <xf numFmtId="0" fontId="7" fillId="2" borderId="10" xfId="0" applyFont="1" applyFill="1" applyBorder="1" applyAlignment="1">
      <alignment horizontal="center" vertical="center"/>
    </xf>
    <xf numFmtId="164" fontId="7" fillId="2" borderId="21" xfId="1" applyNumberFormat="1" applyFont="1" applyFill="1" applyBorder="1" applyAlignment="1">
      <alignment vertical="center"/>
    </xf>
    <xf numFmtId="164" fontId="7" fillId="2" borderId="22" xfId="1" applyNumberFormat="1" applyFont="1" applyFill="1" applyBorder="1" applyAlignment="1">
      <alignment vertical="center"/>
    </xf>
    <xf numFmtId="164" fontId="7" fillId="2" borderId="24" xfId="1" applyNumberFormat="1" applyFont="1" applyFill="1" applyBorder="1" applyAlignment="1">
      <alignment vertical="center"/>
    </xf>
    <xf numFmtId="43" fontId="8" fillId="2" borderId="23" xfId="1" applyFont="1" applyFill="1" applyBorder="1" applyAlignment="1">
      <alignment horizontal="right" vertical="center"/>
    </xf>
    <xf numFmtId="43" fontId="9" fillId="2" borderId="22" xfId="1" applyFont="1" applyFill="1" applyBorder="1" applyAlignment="1">
      <alignment horizontal="right" vertical="center" wrapText="1"/>
    </xf>
    <xf numFmtId="164" fontId="7" fillId="2" borderId="10" xfId="1" applyNumberFormat="1" applyFont="1" applyFill="1" applyBorder="1" applyAlignment="1">
      <alignment vertical="center"/>
    </xf>
    <xf numFmtId="166" fontId="7" fillId="2" borderId="22" xfId="1" applyNumberFormat="1" applyFont="1" applyFill="1" applyBorder="1" applyAlignment="1">
      <alignment vertical="center"/>
    </xf>
    <xf numFmtId="164" fontId="7" fillId="2" borderId="25" xfId="1" applyNumberFormat="1" applyFont="1" applyFill="1" applyBorder="1" applyAlignment="1">
      <alignment vertical="center"/>
    </xf>
    <xf numFmtId="164" fontId="7" fillId="2" borderId="23" xfId="1" applyNumberFormat="1" applyFont="1" applyFill="1" applyBorder="1" applyAlignment="1">
      <alignment vertical="center"/>
    </xf>
    <xf numFmtId="43" fontId="10" fillId="2" borderId="22" xfId="1" applyFont="1" applyFill="1" applyBorder="1" applyAlignment="1">
      <alignment horizontal="right" vertical="center"/>
    </xf>
    <xf numFmtId="4" fontId="2" fillId="2" borderId="0" xfId="0" applyNumberFormat="1" applyFont="1" applyFill="1" applyAlignment="1">
      <alignment vertical="center"/>
    </xf>
    <xf numFmtId="0" fontId="2" fillId="2" borderId="10" xfId="0" applyFont="1" applyFill="1" applyBorder="1" applyAlignment="1">
      <alignment horizontal="left" vertical="center"/>
    </xf>
    <xf numFmtId="164" fontId="2" fillId="2" borderId="21" xfId="1" applyNumberFormat="1" applyFont="1" applyFill="1" applyBorder="1" applyAlignment="1">
      <alignment vertical="center"/>
    </xf>
    <xf numFmtId="164" fontId="2" fillId="2" borderId="22" xfId="1" applyNumberFormat="1" applyFont="1" applyFill="1" applyBorder="1" applyAlignment="1">
      <alignment vertical="center"/>
    </xf>
    <xf numFmtId="164" fontId="2" fillId="2" borderId="24" xfId="1" applyNumberFormat="1" applyFont="1" applyFill="1" applyBorder="1" applyAlignment="1">
      <alignment vertical="center"/>
    </xf>
    <xf numFmtId="43" fontId="2" fillId="2" borderId="23" xfId="1" applyFont="1" applyFill="1" applyBorder="1" applyAlignment="1">
      <alignment horizontal="right" vertical="center"/>
    </xf>
    <xf numFmtId="164" fontId="2" fillId="2" borderId="22" xfId="1" applyNumberFormat="1" applyFont="1" applyFill="1" applyBorder="1" applyAlignment="1">
      <alignment horizontal="center" vertical="center"/>
    </xf>
    <xf numFmtId="43" fontId="11" fillId="2" borderId="22" xfId="1" applyFont="1" applyFill="1" applyBorder="1" applyAlignment="1">
      <alignment horizontal="right" vertical="center" wrapText="1"/>
    </xf>
    <xf numFmtId="164" fontId="2" fillId="2" borderId="24" xfId="1" applyNumberFormat="1" applyFont="1" applyFill="1" applyBorder="1" applyAlignment="1">
      <alignment horizontal="center" vertical="center"/>
    </xf>
    <xf numFmtId="164" fontId="2" fillId="2" borderId="0" xfId="1" applyNumberFormat="1" applyFont="1" applyFill="1" applyBorder="1" applyAlignment="1">
      <alignment vertical="center"/>
    </xf>
    <xf numFmtId="166" fontId="2" fillId="2" borderId="22" xfId="1" applyNumberFormat="1" applyFont="1" applyFill="1" applyBorder="1" applyAlignment="1">
      <alignment vertical="center"/>
    </xf>
    <xf numFmtId="164" fontId="2" fillId="2" borderId="25" xfId="1" applyNumberFormat="1" applyFont="1" applyFill="1" applyBorder="1" applyAlignment="1">
      <alignment vertical="center"/>
    </xf>
    <xf numFmtId="164" fontId="2" fillId="2" borderId="23" xfId="1" applyNumberFormat="1" applyFont="1" applyFill="1" applyBorder="1" applyAlignment="1">
      <alignment vertical="center"/>
    </xf>
    <xf numFmtId="43" fontId="2" fillId="2" borderId="22" xfId="1" applyFont="1" applyFill="1" applyBorder="1" applyAlignment="1">
      <alignment horizontal="right" vertical="center"/>
    </xf>
    <xf numFmtId="49" fontId="2" fillId="2" borderId="10" xfId="0" applyNumberFormat="1" applyFont="1" applyFill="1" applyBorder="1" applyAlignment="1">
      <alignment vertical="center"/>
    </xf>
    <xf numFmtId="0" fontId="7" fillId="0" borderId="19" xfId="0" applyFont="1" applyBorder="1" applyAlignment="1">
      <alignment horizontal="left"/>
    </xf>
    <xf numFmtId="164" fontId="7" fillId="0" borderId="11" xfId="1" applyNumberFormat="1" applyFont="1" applyBorder="1"/>
    <xf numFmtId="164" fontId="7" fillId="0" borderId="12" xfId="1" applyNumberFormat="1" applyFont="1" applyBorder="1"/>
    <xf numFmtId="164" fontId="7" fillId="0" borderId="13" xfId="1" applyNumberFormat="1" applyFont="1" applyBorder="1"/>
    <xf numFmtId="164" fontId="7" fillId="0" borderId="26" xfId="2" applyNumberFormat="1" applyFont="1" applyBorder="1" applyAlignment="1">
      <alignment horizontal="center"/>
    </xf>
    <xf numFmtId="164" fontId="7" fillId="0" borderId="12" xfId="2" applyNumberFormat="1" applyFont="1" applyBorder="1" applyAlignment="1">
      <alignment horizontal="center"/>
    </xf>
    <xf numFmtId="164" fontId="7" fillId="2" borderId="13" xfId="2" applyNumberFormat="1" applyFont="1" applyFill="1" applyBorder="1" applyAlignment="1">
      <alignment horizontal="center"/>
    </xf>
    <xf numFmtId="164" fontId="7" fillId="2" borderId="19" xfId="2" applyNumberFormat="1" applyFont="1" applyFill="1" applyBorder="1" applyAlignment="1">
      <alignment horizontal="center"/>
    </xf>
    <xf numFmtId="164" fontId="7" fillId="0" borderId="12" xfId="1" applyNumberFormat="1" applyFont="1" applyBorder="1" applyAlignment="1"/>
    <xf numFmtId="164" fontId="7" fillId="0" borderId="27" xfId="1" applyNumberFormat="1" applyFont="1" applyBorder="1" applyAlignment="1"/>
    <xf numFmtId="164" fontId="7" fillId="0" borderId="26" xfId="1" applyNumberFormat="1" applyFont="1" applyBorder="1"/>
    <xf numFmtId="164" fontId="2" fillId="0" borderId="13" xfId="1" applyNumberFormat="1" applyFont="1" applyBorder="1"/>
    <xf numFmtId="0" fontId="7" fillId="2" borderId="0" xfId="0" applyFont="1" applyFill="1" applyAlignment="1">
      <alignment horizontal="left"/>
    </xf>
    <xf numFmtId="164" fontId="7" fillId="2" borderId="0" xfId="1" applyNumberFormat="1" applyFont="1" applyFill="1" applyBorder="1"/>
    <xf numFmtId="164" fontId="7" fillId="2" borderId="0" xfId="2" applyNumberFormat="1" applyFont="1" applyFill="1" applyBorder="1" applyAlignment="1">
      <alignment horizontal="center"/>
    </xf>
    <xf numFmtId="164" fontId="7" fillId="2" borderId="0" xfId="1" applyNumberFormat="1" applyFont="1" applyFill="1" applyBorder="1" applyAlignment="1"/>
    <xf numFmtId="164" fontId="2" fillId="2" borderId="0" xfId="1" applyNumberFormat="1" applyFont="1" applyFill="1" applyBorder="1"/>
    <xf numFmtId="2" fontId="7" fillId="2" borderId="0" xfId="2" applyNumberFormat="1" applyFont="1" applyFill="1" applyBorder="1" applyAlignment="1">
      <alignment horizontal="center"/>
    </xf>
    <xf numFmtId="164" fontId="2" fillId="2" borderId="0" xfId="1" applyNumberFormat="1" applyFont="1" applyFill="1" applyBorder="1" applyAlignment="1"/>
    <xf numFmtId="164" fontId="2" fillId="2" borderId="0" xfId="0" applyNumberFormat="1" applyFont="1" applyFill="1"/>
    <xf numFmtId="164" fontId="2" fillId="2" borderId="0" xfId="1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0" xfId="0" applyFont="1" applyFill="1" applyAlignment="1">
      <alignment horizontal="center"/>
    </xf>
    <xf numFmtId="0" fontId="0" fillId="2" borderId="0" xfId="0" applyFill="1"/>
    <xf numFmtId="0" fontId="2" fillId="0" borderId="0" xfId="0" applyFont="1" applyAlignment="1">
      <alignment horizontal="center"/>
    </xf>
    <xf numFmtId="165" fontId="2" fillId="0" borderId="0" xfId="0" applyNumberFormat="1" applyFont="1"/>
    <xf numFmtId="0" fontId="12" fillId="3" borderId="0" xfId="0" applyFont="1" applyFill="1" applyBorder="1" applyAlignment="1">
      <alignment horizontal="center"/>
    </xf>
    <xf numFmtId="0" fontId="13" fillId="4" borderId="0" xfId="0" applyFont="1" applyFill="1" applyAlignment="1">
      <alignment horizontal="left"/>
    </xf>
    <xf numFmtId="49" fontId="14" fillId="0" borderId="0" xfId="0" applyNumberFormat="1" applyFont="1" applyAlignment="1">
      <alignment horizontal="right" vertical="center"/>
    </xf>
    <xf numFmtId="0" fontId="4" fillId="5" borderId="28" xfId="0" applyFont="1" applyFill="1" applyBorder="1" applyAlignment="1">
      <alignment horizontal="center" vertical="center"/>
    </xf>
    <xf numFmtId="0" fontId="4" fillId="5" borderId="29" xfId="0" applyFont="1" applyFill="1" applyBorder="1" applyAlignment="1">
      <alignment horizontal="center" vertical="center"/>
    </xf>
    <xf numFmtId="0" fontId="4" fillId="5" borderId="30" xfId="0" applyFont="1" applyFill="1" applyBorder="1" applyAlignment="1">
      <alignment horizontal="center" vertical="center"/>
    </xf>
    <xf numFmtId="164" fontId="4" fillId="5" borderId="1" xfId="1" applyNumberFormat="1" applyFont="1" applyFill="1" applyBorder="1" applyAlignment="1">
      <alignment horizontal="center" vertical="center" wrapText="1"/>
    </xf>
    <xf numFmtId="164" fontId="4" fillId="5" borderId="2" xfId="1" applyNumberFormat="1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49" fontId="4" fillId="5" borderId="6" xfId="0" applyNumberFormat="1" applyFont="1" applyFill="1" applyBorder="1" applyAlignment="1">
      <alignment horizontal="center" vertical="center" wrapText="1"/>
    </xf>
    <xf numFmtId="49" fontId="4" fillId="5" borderId="5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164" fontId="4" fillId="5" borderId="11" xfId="1" applyNumberFormat="1" applyFont="1" applyFill="1" applyBorder="1" applyAlignment="1">
      <alignment horizontal="center" vertical="center" wrapText="1"/>
    </xf>
    <xf numFmtId="164" fontId="4" fillId="5" borderId="12" xfId="1" applyNumberFormat="1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49" fontId="4" fillId="5" borderId="14" xfId="0" applyNumberFormat="1" applyFont="1" applyFill="1" applyBorder="1" applyAlignment="1">
      <alignment horizontal="center" vertical="center" wrapText="1"/>
    </xf>
    <xf numFmtId="49" fontId="4" fillId="5" borderId="15" xfId="0" applyNumberFormat="1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165" fontId="4" fillId="5" borderId="18" xfId="0" applyNumberFormat="1" applyFont="1" applyFill="1" applyBorder="1" applyAlignment="1">
      <alignment horizontal="center" vertical="center" wrapText="1"/>
    </xf>
    <xf numFmtId="49" fontId="15" fillId="5" borderId="20" xfId="0" applyNumberFormat="1" applyFont="1" applyFill="1" applyBorder="1" applyAlignment="1">
      <alignment horizontal="center" vertical="center" wrapText="1"/>
    </xf>
    <xf numFmtId="49" fontId="15" fillId="5" borderId="17" xfId="0" applyNumberFormat="1" applyFont="1" applyFill="1" applyBorder="1" applyAlignment="1">
      <alignment horizontal="center" vertical="center" wrapText="1"/>
    </xf>
    <xf numFmtId="49" fontId="15" fillId="5" borderId="18" xfId="0" applyNumberFormat="1" applyFont="1" applyFill="1" applyBorder="1" applyAlignment="1">
      <alignment horizontal="center" vertical="center" wrapText="1"/>
    </xf>
    <xf numFmtId="49" fontId="15" fillId="5" borderId="9" xfId="0" applyNumberFormat="1" applyFont="1" applyFill="1" applyBorder="1" applyAlignment="1">
      <alignment horizontal="center" vertical="center" wrapText="1"/>
    </xf>
    <xf numFmtId="49" fontId="15" fillId="5" borderId="16" xfId="0" applyNumberFormat="1" applyFont="1" applyFill="1" applyBorder="1" applyAlignment="1">
      <alignment horizontal="center" vertical="center" wrapText="1"/>
    </xf>
    <xf numFmtId="165" fontId="15" fillId="5" borderId="18" xfId="0" applyNumberFormat="1" applyFont="1" applyFill="1" applyBorder="1" applyAlignment="1">
      <alignment horizontal="center" vertical="center" wrapText="1"/>
    </xf>
  </cellXfs>
  <cellStyles count="3">
    <cellStyle name="Millares" xfId="1" builtinId="3"/>
    <cellStyle name="Millares [0]" xfId="2" builtinId="6"/>
    <cellStyle name="Normal" xfId="0" builtinId="0"/>
  </cellStyles>
  <dxfs count="0"/>
  <tableStyles count="0" defaultTableStyle="TableStyleMedium2" defaultPivotStyle="PivotStyleLight16"/>
  <colors>
    <mruColors>
      <color rgb="FFFF9900"/>
      <color rgb="FF00CCFF"/>
      <color rgb="FF009999"/>
      <color rgb="FF008080"/>
      <color rgb="FF0066FF"/>
      <color rgb="FF0099FF"/>
      <color rgb="FFA72F2F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8"/>
      <c:hPercent val="6"/>
      <c:rotY val="17"/>
      <c:depthPercent val="100"/>
      <c:rAngAx val="1"/>
    </c:view3D>
    <c:floor>
      <c:thickness val="0"/>
      <c:spPr>
        <a:gradFill rotWithShape="0">
          <a:gsLst>
            <a:gs pos="0">
              <a:srgbClr val="FFFFFF"/>
            </a:gs>
            <a:gs pos="100000">
              <a:srgbClr val="CCFFCC"/>
            </a:gs>
          </a:gsLst>
          <a:path path="rect">
            <a:fillToRect l="50000" t="50000" r="50000" b="50000"/>
          </a:path>
        </a:gradFill>
        <a:ln w="3175">
          <a:solidFill>
            <a:srgbClr val="000000"/>
          </a:solidFill>
          <a:prstDash val="solid"/>
        </a:ln>
      </c:spPr>
    </c:floor>
    <c:sideWall>
      <c:thickness val="0"/>
      <c:spPr>
        <a:gradFill rotWithShape="0">
          <a:gsLst>
            <a:gs pos="0">
              <a:srgbClr val="CCFFCC"/>
            </a:gs>
            <a:gs pos="100000">
              <a:srgbClr val="CCFFFF"/>
            </a:gs>
          </a:gsLst>
          <a:path path="rect">
            <a:fillToRect l="50000" t="50000" r="50000" b="50000"/>
          </a:path>
        </a:gradFill>
        <a:ln w="12700">
          <a:solidFill>
            <a:srgbClr val="C0C0C0"/>
          </a:solidFill>
          <a:prstDash val="solid"/>
        </a:ln>
      </c:spPr>
    </c:sideWall>
    <c:backWall>
      <c:thickness val="0"/>
      <c:spPr>
        <a:gradFill rotWithShape="0">
          <a:gsLst>
            <a:gs pos="0">
              <a:srgbClr val="CCFFCC"/>
            </a:gs>
            <a:gs pos="100000">
              <a:srgbClr val="CCFFFF"/>
            </a:gs>
          </a:gsLst>
          <a:path path="rect">
            <a:fillToRect l="50000" t="50000" r="50000" b="50000"/>
          </a:path>
        </a:gradFill>
        <a:ln w="12700">
          <a:solidFill>
            <a:srgbClr val="C0C0C0"/>
          </a:solidFill>
          <a:prstDash val="solid"/>
        </a:ln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v>AUTORIZADO</c:v>
          </c:tx>
          <c:spPr>
            <a:solidFill>
              <a:srgbClr val="FF99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Times New Roman"/>
                      <a:ea typeface="Times New Roman"/>
                      <a:cs typeface="Times New Roman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391F-4EAC-A4B8-AB8017F2E345}"/>
                </c:ext>
              </c:extLst>
            </c:dLbl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Times New Roman"/>
                      <a:ea typeface="Times New Roman"/>
                      <a:cs typeface="Times New Roman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391F-4EAC-A4B8-AB8017F2E345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Times New Roman"/>
                      <a:ea typeface="Times New Roman"/>
                      <a:cs typeface="Times New Roman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391F-4EAC-A4B8-AB8017F2E345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('[2]Cuadro Nº8  Presup_Acum_Gasto 2'!$E$6:$E$7,'[2]Cuadro Nº8  Presup_Acum_Gasto 2'!$E$28)</c:f>
              <c:numCache>
                <c:formatCode>General</c:formatCode>
                <c:ptCount val="3"/>
                <c:pt idx="0">
                  <c:v>4123500</c:v>
                </c:pt>
                <c:pt idx="1">
                  <c:v>3479000</c:v>
                </c:pt>
                <c:pt idx="2">
                  <c:v>644500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91F-4EAC-A4B8-AB8017F2E345}"/>
            </c:ext>
          </c:extLst>
        </c:ser>
        <c:ser>
          <c:idx val="1"/>
          <c:order val="1"/>
          <c:tx>
            <c:v>COMPROMETIDO</c:v>
          </c:tx>
          <c:spPr>
            <a:solidFill>
              <a:srgbClr val="CCFFCC"/>
            </a:solidFill>
            <a:ln w="12700">
              <a:solidFill>
                <a:srgbClr val="000000"/>
              </a:solidFill>
              <a:prstDash val="solid"/>
            </a:ln>
          </c:spPr>
          <c:invertIfNegative val="1"/>
          <c:dLbls>
            <c:dLbl>
              <c:idx val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Times New Roman"/>
                      <a:ea typeface="Times New Roman"/>
                      <a:cs typeface="Times New Roman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391F-4EAC-A4B8-AB8017F2E345}"/>
                </c:ext>
              </c:extLst>
            </c:dLbl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Times New Roman"/>
                      <a:ea typeface="Times New Roman"/>
                      <a:cs typeface="Times New Roman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391F-4EAC-A4B8-AB8017F2E345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Times New Roman"/>
                      <a:ea typeface="Times New Roman"/>
                      <a:cs typeface="Times New Roman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391F-4EAC-A4B8-AB8017F2E345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('[2]Cuadro Nº8  Presup_Acum_Gasto 2'!$F$6:$F$7,'[2]Cuadro Nº8  Presup_Acum_Gasto 2'!$F$28)</c:f>
              <c:numCache>
                <c:formatCode>General</c:formatCode>
                <c:ptCount val="3"/>
                <c:pt idx="0">
                  <c:v>2012667.08</c:v>
                </c:pt>
                <c:pt idx="1">
                  <c:v>1749234.16</c:v>
                </c:pt>
                <c:pt idx="2">
                  <c:v>263432.92000000004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99"/>
                  </a:solidFill>
                  <a:ln w="12700">
                    <a:solidFill>
                      <a:srgbClr val="000000"/>
                    </a:solidFill>
                    <a:prstDash val="solid"/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7-391F-4EAC-A4B8-AB8017F2E345}"/>
            </c:ext>
          </c:extLst>
        </c:ser>
        <c:ser>
          <c:idx val="2"/>
          <c:order val="2"/>
          <c:tx>
            <c:v>EJECUTADO = PAGADO + DEVENGADO</c:v>
          </c:tx>
          <c:spPr>
            <a:solidFill>
              <a:srgbClr val="FFCC99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Times New Roman"/>
                      <a:ea typeface="Times New Roman"/>
                      <a:cs typeface="Times New Roman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8-391F-4EAC-A4B8-AB8017F2E345}"/>
                </c:ext>
              </c:extLst>
            </c:dLbl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Times New Roman"/>
                      <a:ea typeface="Times New Roman"/>
                      <a:cs typeface="Times New Roman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9-391F-4EAC-A4B8-AB8017F2E345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Times New Roman"/>
                      <a:ea typeface="Times New Roman"/>
                      <a:cs typeface="Times New Roman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A-391F-4EAC-A4B8-AB8017F2E345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('[2]Cuadro Nº8  Presup_Acum_Gasto 2'!$J$6:$J$7,'[2]Cuadro Nº8  Presup_Acum_Gasto 2'!$J$28)</c:f>
              <c:numCache>
                <c:formatCode>General</c:formatCode>
                <c:ptCount val="3"/>
                <c:pt idx="0">
                  <c:v>1733588.4100000001</c:v>
                </c:pt>
                <c:pt idx="1">
                  <c:v>1634805.4200000002</c:v>
                </c:pt>
                <c:pt idx="2">
                  <c:v>98782.99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391F-4EAC-A4B8-AB8017F2E3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355973360"/>
        <c:axId val="1"/>
        <c:axId val="0"/>
      </c:bar3DChart>
      <c:catAx>
        <c:axId val="1355973360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PA"/>
          </a:p>
        </c:txPr>
        <c:crossAx val="135597336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1"/>
        <c:txPr>
          <a:bodyPr/>
          <a:lstStyle/>
          <a:p>
            <a:pPr>
              <a:defRPr sz="11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PA"/>
          </a:p>
        </c:txPr>
      </c:legendEntry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PA"/>
        </a:p>
      </c:txPr>
    </c:legend>
    <c:plotVisOnly val="1"/>
    <c:dispBlanksAs val="gap"/>
    <c:showDLblsOverMax val="0"/>
  </c:chart>
  <c:spPr>
    <a:gradFill rotWithShape="0">
      <a:gsLst>
        <a:gs pos="0">
          <a:srgbClr val="FFFFFF"/>
        </a:gs>
        <a:gs pos="7001">
          <a:srgbClr val="E6E6E6"/>
        </a:gs>
        <a:gs pos="32001">
          <a:srgbClr val="7D8496"/>
        </a:gs>
        <a:gs pos="47000">
          <a:srgbClr val="E6E6E6"/>
        </a:gs>
        <a:gs pos="85001">
          <a:srgbClr val="7D8496"/>
        </a:gs>
        <a:gs pos="100000">
          <a:srgbClr val="E6E6E6"/>
        </a:gs>
      </a:gsLst>
      <a:lin ang="2700000" scaled="1"/>
    </a:gradFill>
    <a:ln w="3175">
      <a:pattFill prst="pct50">
        <a:fgClr>
          <a:srgbClr val="808080"/>
        </a:fgClr>
        <a:bgClr>
          <a:srgbClr val="FFFFFF"/>
        </a:bgClr>
      </a:patt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A"/>
    </a:p>
  </c:txPr>
  <c:printSettings>
    <c:headerFooter alignWithMargins="0"/>
    <c:pageMargins b="1" l="0.75" r="0.75" t="1" header="0" footer="0"/>
    <c:pageSetup orientation="landscape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8"/>
      <c:hPercent val="6"/>
      <c:rotY val="17"/>
      <c:depthPercent val="100"/>
      <c:rAngAx val="1"/>
    </c:view3D>
    <c:floor>
      <c:thickness val="0"/>
      <c:spPr>
        <a:gradFill rotWithShape="0">
          <a:gsLst>
            <a:gs pos="0">
              <a:srgbClr val="FFFFFF"/>
            </a:gs>
            <a:gs pos="100000">
              <a:srgbClr val="CCFFCC"/>
            </a:gs>
          </a:gsLst>
          <a:path path="rect">
            <a:fillToRect l="50000" t="50000" r="50000" b="50000"/>
          </a:path>
        </a:gradFill>
        <a:ln w="3175">
          <a:solidFill>
            <a:srgbClr val="000000"/>
          </a:solidFill>
          <a:prstDash val="solid"/>
        </a:ln>
      </c:spPr>
    </c:floor>
    <c:sideWall>
      <c:thickness val="0"/>
      <c:spPr>
        <a:gradFill rotWithShape="0">
          <a:gsLst>
            <a:gs pos="0">
              <a:srgbClr val="CCFFCC"/>
            </a:gs>
            <a:gs pos="100000">
              <a:srgbClr val="CCFFFF"/>
            </a:gs>
          </a:gsLst>
          <a:path path="rect">
            <a:fillToRect l="50000" t="50000" r="50000" b="50000"/>
          </a:path>
        </a:gradFill>
        <a:ln w="12700">
          <a:solidFill>
            <a:srgbClr val="C0C0C0"/>
          </a:solidFill>
          <a:prstDash val="solid"/>
        </a:ln>
      </c:spPr>
    </c:sideWall>
    <c:backWall>
      <c:thickness val="0"/>
      <c:spPr>
        <a:gradFill rotWithShape="0">
          <a:gsLst>
            <a:gs pos="0">
              <a:srgbClr val="CCFFCC"/>
            </a:gs>
            <a:gs pos="100000">
              <a:srgbClr val="CCFFFF"/>
            </a:gs>
          </a:gsLst>
          <a:path path="rect">
            <a:fillToRect l="50000" t="50000" r="50000" b="50000"/>
          </a:path>
        </a:gradFill>
        <a:ln w="12700">
          <a:solidFill>
            <a:srgbClr val="C0C0C0"/>
          </a:solidFill>
          <a:prstDash val="solid"/>
        </a:ln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v>AUTORIZADO</c:v>
          </c:tx>
          <c:spPr>
            <a:solidFill>
              <a:srgbClr val="FF99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Times New Roman"/>
                      <a:ea typeface="Times New Roman"/>
                      <a:cs typeface="Times New Roman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C9DA-4D76-ADFE-174D21827D5E}"/>
                </c:ext>
              </c:extLst>
            </c:dLbl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Times New Roman"/>
                      <a:ea typeface="Times New Roman"/>
                      <a:cs typeface="Times New Roman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C9DA-4D76-ADFE-174D21827D5E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Times New Roman"/>
                      <a:ea typeface="Times New Roman"/>
                      <a:cs typeface="Times New Roman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9DA-4D76-ADFE-174D21827D5E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('[2]Cuadro Nº8  Presup_Acum_Gasto 2'!$E$6:$E$7,'[2]Cuadro Nº8  Presup_Acum_Gasto 2'!$E$28)</c:f>
              <c:numCache>
                <c:formatCode>General</c:formatCode>
                <c:ptCount val="3"/>
                <c:pt idx="0">
                  <c:v>4123500</c:v>
                </c:pt>
                <c:pt idx="1">
                  <c:v>3479000</c:v>
                </c:pt>
                <c:pt idx="2">
                  <c:v>644500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DA-4D76-ADFE-174D21827D5E}"/>
            </c:ext>
          </c:extLst>
        </c:ser>
        <c:ser>
          <c:idx val="1"/>
          <c:order val="1"/>
          <c:tx>
            <c:v>COMPROMETIDO</c:v>
          </c:tx>
          <c:spPr>
            <a:solidFill>
              <a:srgbClr val="CCFFCC"/>
            </a:solidFill>
            <a:ln w="12700">
              <a:solidFill>
                <a:srgbClr val="000000"/>
              </a:solidFill>
              <a:prstDash val="solid"/>
            </a:ln>
          </c:spPr>
          <c:invertIfNegative val="1"/>
          <c:dLbls>
            <c:dLbl>
              <c:idx val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Times New Roman"/>
                      <a:ea typeface="Times New Roman"/>
                      <a:cs typeface="Times New Roman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C9DA-4D76-ADFE-174D21827D5E}"/>
                </c:ext>
              </c:extLst>
            </c:dLbl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Times New Roman"/>
                      <a:ea typeface="Times New Roman"/>
                      <a:cs typeface="Times New Roman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C9DA-4D76-ADFE-174D21827D5E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Times New Roman"/>
                      <a:ea typeface="Times New Roman"/>
                      <a:cs typeface="Times New Roman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9DA-4D76-ADFE-174D21827D5E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('[2]Cuadro Nº8  Presup_Acum_Gasto 2'!$F$6:$F$7,'[2]Cuadro Nº8  Presup_Acum_Gasto 2'!$F$28)</c:f>
              <c:numCache>
                <c:formatCode>General</c:formatCode>
                <c:ptCount val="3"/>
                <c:pt idx="0">
                  <c:v>2012667.08</c:v>
                </c:pt>
                <c:pt idx="1">
                  <c:v>1749234.16</c:v>
                </c:pt>
                <c:pt idx="2">
                  <c:v>263432.92000000004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99"/>
                  </a:solidFill>
                  <a:ln w="12700">
                    <a:solidFill>
                      <a:srgbClr val="000000"/>
                    </a:solidFill>
                    <a:prstDash val="solid"/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7-C9DA-4D76-ADFE-174D21827D5E}"/>
            </c:ext>
          </c:extLst>
        </c:ser>
        <c:ser>
          <c:idx val="2"/>
          <c:order val="2"/>
          <c:tx>
            <c:v>EJECUTADO = PAGADO + DEVENGADO</c:v>
          </c:tx>
          <c:spPr>
            <a:solidFill>
              <a:srgbClr val="FFCC99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Times New Roman"/>
                      <a:ea typeface="Times New Roman"/>
                      <a:cs typeface="Times New Roman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8-C9DA-4D76-ADFE-174D21827D5E}"/>
                </c:ext>
              </c:extLst>
            </c:dLbl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Times New Roman"/>
                      <a:ea typeface="Times New Roman"/>
                      <a:cs typeface="Times New Roman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9-C9DA-4D76-ADFE-174D21827D5E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" b="0" i="0" u="none" strike="noStrike" baseline="0">
                      <a:solidFill>
                        <a:srgbClr val="000000"/>
                      </a:solidFill>
                      <a:latin typeface="Times New Roman"/>
                      <a:ea typeface="Times New Roman"/>
                      <a:cs typeface="Times New Roman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A-C9DA-4D76-ADFE-174D21827D5E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('[2]Cuadro Nº8  Presup_Acum_Gasto 2'!$J$6:$J$7,'[2]Cuadro Nº8  Presup_Acum_Gasto 2'!$J$28)</c:f>
              <c:numCache>
                <c:formatCode>General</c:formatCode>
                <c:ptCount val="3"/>
                <c:pt idx="0">
                  <c:v>1733588.4100000001</c:v>
                </c:pt>
                <c:pt idx="1">
                  <c:v>1634805.4200000002</c:v>
                </c:pt>
                <c:pt idx="2">
                  <c:v>98782.99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C9DA-4D76-ADFE-174D21827D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355973360"/>
        <c:axId val="1"/>
        <c:axId val="0"/>
      </c:bar3DChart>
      <c:catAx>
        <c:axId val="1355973360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PA"/>
          </a:p>
        </c:txPr>
        <c:crossAx val="135597336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1"/>
        <c:txPr>
          <a:bodyPr/>
          <a:lstStyle/>
          <a:p>
            <a:pPr>
              <a:defRPr sz="11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PA"/>
          </a:p>
        </c:txPr>
      </c:legendEntry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PA"/>
        </a:p>
      </c:txPr>
    </c:legend>
    <c:plotVisOnly val="1"/>
    <c:dispBlanksAs val="gap"/>
    <c:showDLblsOverMax val="0"/>
  </c:chart>
  <c:spPr>
    <a:gradFill rotWithShape="0">
      <a:gsLst>
        <a:gs pos="0">
          <a:srgbClr val="FFFFFF"/>
        </a:gs>
        <a:gs pos="7001">
          <a:srgbClr val="E6E6E6"/>
        </a:gs>
        <a:gs pos="32001">
          <a:srgbClr val="7D8496"/>
        </a:gs>
        <a:gs pos="47000">
          <a:srgbClr val="E6E6E6"/>
        </a:gs>
        <a:gs pos="85001">
          <a:srgbClr val="7D8496"/>
        </a:gs>
        <a:gs pos="100000">
          <a:srgbClr val="E6E6E6"/>
        </a:gs>
      </a:gsLst>
      <a:lin ang="2700000" scaled="1"/>
    </a:gradFill>
    <a:ln w="3175">
      <a:pattFill prst="pct50">
        <a:fgClr>
          <a:srgbClr val="808080"/>
        </a:fgClr>
        <a:bgClr>
          <a:srgbClr val="FFFFFF"/>
        </a:bgClr>
      </a:pattFill>
      <a:prstDash val="solid"/>
    </a:ln>
  </c:spPr>
  <c:txPr>
    <a:bodyPr/>
    <a:lstStyle/>
    <a:p>
      <a:pPr>
        <a:defRPr sz="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A"/>
    </a:p>
  </c:txPr>
  <c:printSettings>
    <c:headerFooter alignWithMargins="0"/>
    <c:pageMargins b="1" l="0.75" r="0.75" t="1" header="0" footer="0"/>
    <c:pageSetup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 sz="1200"/>
              <a:t>GRÁFICA DE EJECUCIÓN INVERSIONES</a:t>
            </a:r>
            <a:endParaRPr lang="es-419" sz="1200"/>
          </a:p>
          <a:p>
            <a:pPr>
              <a:defRPr sz="1200"/>
            </a:pPr>
            <a:r>
              <a:rPr lang="es-PA" sz="1200"/>
              <a:t>AL MES MARZO 2023</a:t>
            </a:r>
            <a:endParaRPr lang="es-419" sz="1200"/>
          </a:p>
          <a:p>
            <a:pPr>
              <a:defRPr sz="1200"/>
            </a:pPr>
            <a:r>
              <a:rPr lang="es-PA" sz="1200"/>
              <a:t>(En balboas)</a:t>
            </a:r>
            <a:endParaRPr lang="es-419" sz="1200"/>
          </a:p>
        </c:rich>
      </c:tx>
      <c:layout>
        <c:manualLayout>
          <c:xMode val="edge"/>
          <c:yMode val="edge"/>
          <c:x val="0.40076060744876701"/>
          <c:y val="2.373433990854236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view3D>
      <c:rotX val="0"/>
      <c:rotY val="0"/>
      <c:depthPercent val="60"/>
      <c:rAngAx val="0"/>
      <c:perspective val="11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6.1050386793756045E-2"/>
          <c:y val="4.5281195520663016E-2"/>
          <c:w val="0.95219005966734949"/>
          <c:h val="0.80854216676523694"/>
        </c:manualLayout>
      </c:layout>
      <c:bar3DChart>
        <c:barDir val="col"/>
        <c:grouping val="clustered"/>
        <c:varyColors val="0"/>
        <c:ser>
          <c:idx val="3"/>
          <c:order val="0"/>
          <c:tx>
            <c:strRef>
              <c:f>'Cuadro Ejecucion Inversiones'!$D$9:$D$10</c:f>
              <c:strCache>
                <c:ptCount val="2"/>
                <c:pt idx="0">
                  <c:v>Presupuesto Modificado</c:v>
                </c:pt>
              </c:strCache>
            </c:strRef>
          </c:tx>
          <c:spPr>
            <a:solidFill>
              <a:srgbClr val="00CCFF"/>
            </a:solidFill>
            <a:ln w="9525" cap="flat" cmpd="sng" algn="ctr">
              <a:solidFill>
                <a:schemeClr val="accent4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4">
                  <a:lumMod val="75000"/>
                </a:schemeClr>
              </a:contourClr>
            </a:sp3d>
          </c:spPr>
          <c:invertIfNegative val="0"/>
          <c:dLbls>
            <c:dLbl>
              <c:idx val="3"/>
              <c:layout>
                <c:manualLayout>
                  <c:x val="-1.5533625730994286E-2"/>
                  <c:y val="-7.363770250368278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BE51-42A2-8B8A-A9C97B1CA60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'Cuadro Ejecucion Inversiones'!$B$13:$B$16</c:f>
              <c:strCache>
                <c:ptCount val="4"/>
                <c:pt idx="0">
                  <c:v>TOTAL   INVERSIONES</c:v>
                </c:pt>
                <c:pt idx="1">
                  <c:v>Mejoramiento de Infraest. y Equipo de Radio y TV.</c:v>
                </c:pt>
                <c:pt idx="2">
                  <c:v>Ampliación Programación Educativa y Cultural</c:v>
                </c:pt>
                <c:pt idx="3">
                  <c:v>Desarrollo del Archivo Digital y Sonoro</c:v>
                </c:pt>
              </c:strCache>
            </c:strRef>
          </c:cat>
          <c:val>
            <c:numRef>
              <c:f>'Cuadro Ejecucion Inversiones'!$D$13:$D$16</c:f>
              <c:numCache>
                <c:formatCode>_(* #,##0_);_(* \(#,##0\);_(* "-"??_);_(@_)</c:formatCode>
                <c:ptCount val="4"/>
                <c:pt idx="0">
                  <c:v>3500000</c:v>
                </c:pt>
                <c:pt idx="1">
                  <c:v>1955000</c:v>
                </c:pt>
                <c:pt idx="2">
                  <c:v>775000</c:v>
                </c:pt>
                <c:pt idx="3">
                  <c:v>770000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E51-42A2-8B8A-A9C97B1CA608}"/>
            </c:ext>
          </c:extLst>
        </c:ser>
        <c:ser>
          <c:idx val="1"/>
          <c:order val="1"/>
          <c:tx>
            <c:strRef>
              <c:f>'Cuadro Ejecucion Inversiones'!$E$9:$E$10</c:f>
              <c:strCache>
                <c:ptCount val="2"/>
                <c:pt idx="0">
                  <c:v>Asignado a la Fecha</c:v>
                </c:pt>
              </c:strCache>
            </c:strRef>
          </c:tx>
          <c:spPr>
            <a:solidFill>
              <a:srgbClr val="FF9900"/>
            </a:solidFill>
            <a:ln w="9525" cap="flat" cmpd="sng" algn="ctr">
              <a:solidFill>
                <a:schemeClr val="accent2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2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2.9239766081871312E-2"/>
                  <c:y val="-7.363770250368188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E51-42A2-8B8A-A9C97B1CA608}"/>
                </c:ext>
              </c:extLst>
            </c:dLbl>
            <c:dLbl>
              <c:idx val="1"/>
              <c:layout>
                <c:manualLayout>
                  <c:x val="1.2792397660818713E-2"/>
                  <c:y val="-7.363770250368188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E51-42A2-8B8A-A9C97B1CA608}"/>
                </c:ext>
              </c:extLst>
            </c:dLbl>
            <c:dLbl>
              <c:idx val="2"/>
              <c:layout>
                <c:manualLayout>
                  <c:x val="-6.7007023200105225E-17"/>
                  <c:y val="-9.8183603338241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E51-42A2-8B8A-A9C97B1CA608}"/>
                </c:ext>
              </c:extLst>
            </c:dLbl>
            <c:dLbl>
              <c:idx val="3"/>
              <c:layout>
                <c:manualLayout>
                  <c:x val="-3.6549707602340519E-3"/>
                  <c:y val="-7.363770250368188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E51-42A2-8B8A-A9C97B1CA60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'Cuadro Ejecucion Inversiones'!$B$13:$B$16</c:f>
              <c:strCache>
                <c:ptCount val="4"/>
                <c:pt idx="0">
                  <c:v>TOTAL   INVERSIONES</c:v>
                </c:pt>
                <c:pt idx="1">
                  <c:v>Mejoramiento de Infraest. y Equipo de Radio y TV.</c:v>
                </c:pt>
                <c:pt idx="2">
                  <c:v>Ampliación Programación Educativa y Cultural</c:v>
                </c:pt>
                <c:pt idx="3">
                  <c:v>Desarrollo del Archivo Digital y Sonoro</c:v>
                </c:pt>
              </c:strCache>
            </c:strRef>
          </c:cat>
          <c:val>
            <c:numRef>
              <c:f>'Cuadro Ejecucion Inversiones'!$E$13:$E$16</c:f>
              <c:numCache>
                <c:formatCode>_(* #,##0_);_(* \(#,##0\);_(* "-"??_);_(@_)</c:formatCode>
                <c:ptCount val="4"/>
                <c:pt idx="0">
                  <c:v>3500000</c:v>
                </c:pt>
                <c:pt idx="1">
                  <c:v>1955000</c:v>
                </c:pt>
                <c:pt idx="2">
                  <c:v>775000</c:v>
                </c:pt>
                <c:pt idx="3">
                  <c:v>770000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E51-42A2-8B8A-A9C97B1CA608}"/>
            </c:ext>
          </c:extLst>
        </c:ser>
        <c:ser>
          <c:idx val="2"/>
          <c:order val="2"/>
          <c:tx>
            <c:strRef>
              <c:f>'Cuadro Ejecucion Inversiones'!$F$9:$G$9</c:f>
              <c:strCache>
                <c:ptCount val="1"/>
                <c:pt idx="0">
                  <c:v>Comprometido a  la Fecha</c:v>
                </c:pt>
              </c:strCache>
            </c:strRef>
          </c:tx>
          <c:spPr>
            <a:solidFill>
              <a:srgbClr val="FFFF00"/>
            </a:solidFill>
            <a:ln w="9525" cap="flat" cmpd="sng" algn="ctr">
              <a:solidFill>
                <a:schemeClr val="accent3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3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2.3757309941520435E-2"/>
                  <c:y val="-3.68188512518409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E51-42A2-8B8A-A9C97B1CA608}"/>
                </c:ext>
              </c:extLst>
            </c:dLbl>
            <c:dLbl>
              <c:idx val="2"/>
              <c:layout>
                <c:manualLayout>
                  <c:x val="-5.4824561403508769E-3"/>
                  <c:y val="-2.70004909180166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BE51-42A2-8B8A-A9C97B1CA60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'Cuadro Ejecucion Inversiones'!$B$13:$B$16</c:f>
              <c:strCache>
                <c:ptCount val="4"/>
                <c:pt idx="0">
                  <c:v>TOTAL   INVERSIONES</c:v>
                </c:pt>
                <c:pt idx="1">
                  <c:v>Mejoramiento de Infraest. y Equipo de Radio y TV.</c:v>
                </c:pt>
                <c:pt idx="2">
                  <c:v>Ampliación Programación Educativa y Cultural</c:v>
                </c:pt>
                <c:pt idx="3">
                  <c:v>Desarrollo del Archivo Digital y Sonoro</c:v>
                </c:pt>
              </c:strCache>
            </c:strRef>
          </c:cat>
          <c:val>
            <c:numRef>
              <c:f>'Cuadro Ejecucion Inversiones'!$F$13:$F$16</c:f>
              <c:numCache>
                <c:formatCode>_(* #,##0_);_(* \(#,##0\);_(* "-"??_);_(@_)</c:formatCode>
                <c:ptCount val="4"/>
                <c:pt idx="0">
                  <c:v>253417.89</c:v>
                </c:pt>
                <c:pt idx="1">
                  <c:v>196228.53000000003</c:v>
                </c:pt>
                <c:pt idx="2">
                  <c:v>57189.36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BE51-42A2-8B8A-A9C97B1CA608}"/>
            </c:ext>
          </c:extLst>
        </c:ser>
        <c:ser>
          <c:idx val="12"/>
          <c:order val="3"/>
          <c:tx>
            <c:strRef>
              <c:f>'Cuadro Ejecucion Inversiones'!$P$10</c:f>
              <c:strCache>
                <c:ptCount val="1"/>
                <c:pt idx="0">
                  <c:v>Total  Comprometido</c:v>
                </c:pt>
              </c:strCache>
            </c:strRef>
          </c:tx>
          <c:spPr>
            <a:solidFill>
              <a:schemeClr val="accent6"/>
            </a:solidFill>
            <a:ln w="9525" cap="flat" cmpd="sng" algn="ctr">
              <a:solidFill>
                <a:schemeClr val="accent1">
                  <a:lumMod val="80000"/>
                  <a:lumOff val="20000"/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80000"/>
                  <a:lumOff val="20000"/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2.0102339181286517E-2"/>
                  <c:y val="-2.454590083456071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BE51-42A2-8B8A-A9C97B1CA608}"/>
                </c:ext>
              </c:extLst>
            </c:dLbl>
            <c:dLbl>
              <c:idx val="1"/>
              <c:layout>
                <c:manualLayout>
                  <c:x val="1.827485380116892E-3"/>
                  <c:y val="-2.454590083456071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BE51-42A2-8B8A-A9C97B1CA608}"/>
                </c:ext>
              </c:extLst>
            </c:dLbl>
            <c:dLbl>
              <c:idx val="2"/>
              <c:layout>
                <c:manualLayout>
                  <c:x val="-8.2236842105263153E-3"/>
                  <c:y val="-2.70004909180167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BE51-42A2-8B8A-A9C97B1CA60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'Cuadro Ejecucion Inversiones'!$B$13:$B$16</c:f>
              <c:strCache>
                <c:ptCount val="4"/>
                <c:pt idx="0">
                  <c:v>TOTAL   INVERSIONES</c:v>
                </c:pt>
                <c:pt idx="1">
                  <c:v>Mejoramiento de Infraest. y Equipo de Radio y TV.</c:v>
                </c:pt>
                <c:pt idx="2">
                  <c:v>Ampliación Programación Educativa y Cultural</c:v>
                </c:pt>
                <c:pt idx="3">
                  <c:v>Desarrollo del Archivo Digital y Sonoro</c:v>
                </c:pt>
              </c:strCache>
            </c:strRef>
          </c:cat>
          <c:val>
            <c:numRef>
              <c:f>'Cuadro Ejecucion Inversiones'!$P$13:$P$16</c:f>
              <c:numCache>
                <c:formatCode>_(* #,##0_);_(* \(#,##0\);_(* "-"??_);_(@_)</c:formatCode>
                <c:ptCount val="4"/>
                <c:pt idx="0">
                  <c:v>1087836.55</c:v>
                </c:pt>
                <c:pt idx="1">
                  <c:v>562062.19000000006</c:v>
                </c:pt>
                <c:pt idx="2">
                  <c:v>525774.36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BE51-42A2-8B8A-A9C97B1CA608}"/>
            </c:ext>
          </c:extLst>
        </c:ser>
        <c:ser>
          <c:idx val="6"/>
          <c:order val="4"/>
          <c:tx>
            <c:strRef>
              <c:f>'Cuadro Ejecucion Inversiones'!$J$9:$K$9</c:f>
              <c:strCache>
                <c:ptCount val="1"/>
                <c:pt idx="0">
                  <c:v>Ejecución/  Devengado</c:v>
                </c:pt>
              </c:strCache>
            </c:strRef>
          </c:tx>
          <c:spPr>
            <a:solidFill>
              <a:schemeClr val="accent1">
                <a:lumMod val="60000"/>
                <a:alpha val="85000"/>
              </a:schemeClr>
            </a:solidFill>
            <a:ln w="9525" cap="flat" cmpd="sng" algn="ctr">
              <a:solidFill>
                <a:schemeClr val="accent1">
                  <a:lumMod val="60000"/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60000"/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'Cuadro Ejecucion Inversiones'!$B$13:$B$16</c:f>
              <c:strCache>
                <c:ptCount val="4"/>
                <c:pt idx="0">
                  <c:v>TOTAL   INVERSIONES</c:v>
                </c:pt>
                <c:pt idx="1">
                  <c:v>Mejoramiento de Infraest. y Equipo de Radio y TV.</c:v>
                </c:pt>
                <c:pt idx="2">
                  <c:v>Ampliación Programación Educativa y Cultural</c:v>
                </c:pt>
                <c:pt idx="3">
                  <c:v>Desarrollo del Archivo Digital y Sonoro</c:v>
                </c:pt>
              </c:strCache>
            </c:strRef>
          </c:cat>
          <c:val>
            <c:numRef>
              <c:f>'Cuadro Ejecucion Inversiones'!$J$13:$J$16</c:f>
              <c:numCache>
                <c:formatCode>_(* #,##0_);_(* \(#,##0\);_(* "-"??_);_(@_)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BE51-42A2-8B8A-A9C97B1CA60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box"/>
        <c:axId val="222073439"/>
        <c:axId val="222074271"/>
        <c:axId val="0"/>
      </c:bar3DChart>
      <c:catAx>
        <c:axId val="2220734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222074271"/>
        <c:crosses val="autoZero"/>
        <c:auto val="1"/>
        <c:lblAlgn val="ctr"/>
        <c:lblOffset val="100"/>
        <c:noMultiLvlLbl val="0"/>
      </c:catAx>
      <c:valAx>
        <c:axId val="2220742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2220734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9.6582674287424591E-2"/>
          <c:y val="0.94385096192872797"/>
          <c:w val="0.70352186651010729"/>
          <c:h val="5.1310168436152687E-2"/>
        </c:manualLayout>
      </c:layout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361950</xdr:colOff>
      <xdr:row>23</xdr:row>
      <xdr:rowOff>0</xdr:rowOff>
    </xdr:from>
    <xdr:to>
      <xdr:col>33</xdr:col>
      <xdr:colOff>647700</xdr:colOff>
      <xdr:row>23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5DE6FC0-8BB1-47A4-AC08-ACD91F2437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485775</xdr:colOff>
      <xdr:row>23</xdr:row>
      <xdr:rowOff>0</xdr:rowOff>
    </xdr:from>
    <xdr:to>
      <xdr:col>25</xdr:col>
      <xdr:colOff>533400</xdr:colOff>
      <xdr:row>23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D493D84-FDF8-46CC-91C9-10B6C45434A0}"/>
            </a:ext>
          </a:extLst>
        </xdr:cNvPr>
        <xdr:cNvSpPr>
          <a:spLocks noChangeArrowheads="1"/>
        </xdr:cNvSpPr>
      </xdr:nvSpPr>
      <xdr:spPr bwMode="auto">
        <a:xfrm>
          <a:off x="18560415" y="3886200"/>
          <a:ext cx="832485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C0C0C0" mc:Ignorable="a14" a14:legacySpreadsheetColorIndex="22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14</xdr:col>
      <xdr:colOff>314325</xdr:colOff>
      <xdr:row>60</xdr:row>
      <xdr:rowOff>142875</xdr:rowOff>
    </xdr:from>
    <xdr:to>
      <xdr:col>14</xdr:col>
      <xdr:colOff>581025</xdr:colOff>
      <xdr:row>64</xdr:row>
      <xdr:rowOff>142875</xdr:rowOff>
    </xdr:to>
    <xdr:sp macro="" textlink="">
      <xdr:nvSpPr>
        <xdr:cNvPr id="4" name="Rectangle 4">
          <a:extLst>
            <a:ext uri="{FF2B5EF4-FFF2-40B4-BE49-F238E27FC236}">
              <a16:creationId xmlns:a16="http://schemas.microsoft.com/office/drawing/2014/main" id="{EDBAC3B2-39B1-4D3D-939D-A37B01B4FF61}"/>
            </a:ext>
          </a:extLst>
        </xdr:cNvPr>
        <xdr:cNvSpPr>
          <a:spLocks noChangeArrowheads="1"/>
        </xdr:cNvSpPr>
      </xdr:nvSpPr>
      <xdr:spPr bwMode="auto">
        <a:xfrm>
          <a:off x="11188065" y="9340215"/>
          <a:ext cx="266700" cy="66294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C0C0C0" mc:Ignorable="a14" a14:legacySpreadsheetColorIndex="22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14</xdr:col>
      <xdr:colOff>180975</xdr:colOff>
      <xdr:row>59</xdr:row>
      <xdr:rowOff>152400</xdr:rowOff>
    </xdr:from>
    <xdr:to>
      <xdr:col>14</xdr:col>
      <xdr:colOff>685800</xdr:colOff>
      <xdr:row>64</xdr:row>
      <xdr:rowOff>123825</xdr:rowOff>
    </xdr:to>
    <xdr:sp macro="" textlink="">
      <xdr:nvSpPr>
        <xdr:cNvPr id="5" name="Text Box 5">
          <a:extLst>
            <a:ext uri="{FF2B5EF4-FFF2-40B4-BE49-F238E27FC236}">
              <a16:creationId xmlns:a16="http://schemas.microsoft.com/office/drawing/2014/main" id="{13F641DA-9EB9-43C5-9E8F-6FB6FFC6789A}"/>
            </a:ext>
          </a:extLst>
        </xdr:cNvPr>
        <xdr:cNvSpPr txBox="1">
          <a:spLocks noChangeArrowheads="1"/>
        </xdr:cNvSpPr>
      </xdr:nvSpPr>
      <xdr:spPr bwMode="auto">
        <a:xfrm>
          <a:off x="11054715" y="9182100"/>
          <a:ext cx="474345" cy="80200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C0C0C0" mc:Ignorable="a14" a14:legacySpreadsheetColorIndex="22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21</xdr:col>
      <xdr:colOff>361950</xdr:colOff>
      <xdr:row>21</xdr:row>
      <xdr:rowOff>0</xdr:rowOff>
    </xdr:from>
    <xdr:to>
      <xdr:col>32</xdr:col>
      <xdr:colOff>647700</xdr:colOff>
      <xdr:row>21</xdr:row>
      <xdr:rowOff>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BC638C75-A7D6-4B42-BD84-8EBD327966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23</xdr:col>
      <xdr:colOff>485775</xdr:colOff>
      <xdr:row>21</xdr:row>
      <xdr:rowOff>0</xdr:rowOff>
    </xdr:from>
    <xdr:to>
      <xdr:col>24</xdr:col>
      <xdr:colOff>533400</xdr:colOff>
      <xdr:row>21</xdr:row>
      <xdr:rowOff>0</xdr:rowOff>
    </xdr:to>
    <xdr:sp macro="" textlink="">
      <xdr:nvSpPr>
        <xdr:cNvPr id="7" name="Rectangle 2">
          <a:extLst>
            <a:ext uri="{FF2B5EF4-FFF2-40B4-BE49-F238E27FC236}">
              <a16:creationId xmlns:a16="http://schemas.microsoft.com/office/drawing/2014/main" id="{0C2E20F5-4208-4713-8B55-08BD1B93BB8B}"/>
            </a:ext>
          </a:extLst>
        </xdr:cNvPr>
        <xdr:cNvSpPr>
          <a:spLocks noChangeArrowheads="1"/>
        </xdr:cNvSpPr>
      </xdr:nvSpPr>
      <xdr:spPr bwMode="auto">
        <a:xfrm>
          <a:off x="17775555" y="3596640"/>
          <a:ext cx="832485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C0C0C0" mc:Ignorable="a14" a14:legacySpreadsheetColorIndex="22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13</xdr:col>
      <xdr:colOff>314325</xdr:colOff>
      <xdr:row>58</xdr:row>
      <xdr:rowOff>142875</xdr:rowOff>
    </xdr:from>
    <xdr:to>
      <xdr:col>13</xdr:col>
      <xdr:colOff>581025</xdr:colOff>
      <xdr:row>62</xdr:row>
      <xdr:rowOff>142875</xdr:rowOff>
    </xdr:to>
    <xdr:sp macro="" textlink="">
      <xdr:nvSpPr>
        <xdr:cNvPr id="8" name="Rectangle 4">
          <a:extLst>
            <a:ext uri="{FF2B5EF4-FFF2-40B4-BE49-F238E27FC236}">
              <a16:creationId xmlns:a16="http://schemas.microsoft.com/office/drawing/2014/main" id="{08455F60-15FE-483E-94CF-05413A8D3AB7}"/>
            </a:ext>
          </a:extLst>
        </xdr:cNvPr>
        <xdr:cNvSpPr>
          <a:spLocks noChangeArrowheads="1"/>
        </xdr:cNvSpPr>
      </xdr:nvSpPr>
      <xdr:spPr bwMode="auto">
        <a:xfrm>
          <a:off x="10608945" y="9004935"/>
          <a:ext cx="266700" cy="67056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C0C0C0" mc:Ignorable="a14" a14:legacySpreadsheetColorIndex="22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13</xdr:col>
      <xdr:colOff>180975</xdr:colOff>
      <xdr:row>57</xdr:row>
      <xdr:rowOff>152400</xdr:rowOff>
    </xdr:from>
    <xdr:to>
      <xdr:col>13</xdr:col>
      <xdr:colOff>685800</xdr:colOff>
      <xdr:row>62</xdr:row>
      <xdr:rowOff>123825</xdr:rowOff>
    </xdr:to>
    <xdr:sp macro="" textlink="">
      <xdr:nvSpPr>
        <xdr:cNvPr id="9" name="Text Box 5">
          <a:extLst>
            <a:ext uri="{FF2B5EF4-FFF2-40B4-BE49-F238E27FC236}">
              <a16:creationId xmlns:a16="http://schemas.microsoft.com/office/drawing/2014/main" id="{3D1B7851-568C-48D8-9F2D-4D27FED03BAE}"/>
            </a:ext>
          </a:extLst>
        </xdr:cNvPr>
        <xdr:cNvSpPr txBox="1">
          <a:spLocks noChangeArrowheads="1"/>
        </xdr:cNvSpPr>
      </xdr:nvSpPr>
      <xdr:spPr bwMode="auto">
        <a:xfrm>
          <a:off x="10475595" y="8846820"/>
          <a:ext cx="398145" cy="80962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C0C0C0" mc:Ignorable="a14" a14:legacySpreadsheetColorIndex="22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</xdr:col>
      <xdr:colOff>30480</xdr:colOff>
      <xdr:row>19</xdr:row>
      <xdr:rowOff>45720</xdr:rowOff>
    </xdr:from>
    <xdr:to>
      <xdr:col>18</xdr:col>
      <xdr:colOff>7620</xdr:colOff>
      <xdr:row>53</xdr:row>
      <xdr:rowOff>144780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E51DB01E-A573-4A5F-A562-7A3EFE535A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</xdr:col>
      <xdr:colOff>9525</xdr:colOff>
      <xdr:row>0</xdr:row>
      <xdr:rowOff>0</xdr:rowOff>
    </xdr:from>
    <xdr:to>
      <xdr:col>1</xdr:col>
      <xdr:colOff>2437619</xdr:colOff>
      <xdr:row>3</xdr:row>
      <xdr:rowOff>137849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0"/>
          <a:ext cx="2428094" cy="633149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0.20008</cdr:x>
      <cdr:y>0.10409</cdr:y>
    </cdr:from>
    <cdr:to>
      <cdr:x>0.60607</cdr:x>
      <cdr:y>0.29052</cdr:y>
    </cdr:to>
    <cdr:sp macro="" textlink="">
      <cdr:nvSpPr>
        <cdr:cNvPr id="5580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39313" y="79518"/>
          <a:ext cx="3522922" cy="1367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C0C0C0" mc:Ignorable="a14" a14:legacySpreadsheetColorIndex="22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PA" sz="125" b="1" i="0" u="none" strike="noStrike" baseline="0">
              <a:solidFill>
                <a:srgbClr val="000000"/>
              </a:solidFill>
              <a:latin typeface="Arial"/>
              <a:cs typeface="Arial"/>
            </a:rPr>
            <a:t>SISTEMA ESTATAL DE RADIO Y TELEVISIÓN</a:t>
          </a:r>
        </a:p>
        <a:p xmlns:a="http://schemas.openxmlformats.org/drawingml/2006/main">
          <a:pPr algn="ctr" rtl="0">
            <a:defRPr sz="1000"/>
          </a:pPr>
          <a:r>
            <a:rPr lang="es-PA" sz="125" b="1" i="0" u="none" strike="noStrike" baseline="0">
              <a:solidFill>
                <a:srgbClr val="000000"/>
              </a:solidFill>
              <a:latin typeface="Arial"/>
              <a:cs typeface="Arial"/>
            </a:rPr>
            <a:t>GRÁFICA DE LA EJECUCIÓN PRESUPUESTARIA </a:t>
          </a:r>
        </a:p>
        <a:p xmlns:a="http://schemas.openxmlformats.org/drawingml/2006/main">
          <a:pPr algn="ctr" rtl="0">
            <a:defRPr sz="1000"/>
          </a:pPr>
          <a:r>
            <a:rPr lang="es-PA" sz="125" b="1" i="0" u="none" strike="noStrike" baseline="0">
              <a:solidFill>
                <a:srgbClr val="000000"/>
              </a:solidFill>
              <a:latin typeface="Arial"/>
              <a:cs typeface="Arial"/>
            </a:rPr>
            <a:t>VIGENCIA FISCAL 2011</a:t>
          </a:r>
          <a:endParaRPr lang="es-PA"/>
        </a:p>
      </cdr:txBody>
    </cdr:sp>
  </cdr:relSizeAnchor>
  <cdr:relSizeAnchor xmlns:cdr="http://schemas.openxmlformats.org/drawingml/2006/chartDrawing">
    <cdr:from>
      <cdr:x>0.1934</cdr:x>
      <cdr:y>0.71579</cdr:y>
    </cdr:from>
    <cdr:to>
      <cdr:x>0.33829</cdr:x>
      <cdr:y>0.74929</cdr:y>
    </cdr:to>
    <cdr:sp macro="" textlink="">
      <cdr:nvSpPr>
        <cdr:cNvPr id="5580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81385" y="528155"/>
          <a:ext cx="1257266" cy="245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C0C0C0" mc:Ignorable="a14" a14:legacySpreadsheetColorIndex="22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PA" sz="100" b="1" i="0" u="none" strike="noStrike" baseline="0">
              <a:solidFill>
                <a:srgbClr val="000000"/>
              </a:solidFill>
              <a:latin typeface="Arial"/>
              <a:cs typeface="Arial"/>
            </a:rPr>
            <a:t>PRESUPUESTO INSTITUCIONAL</a:t>
          </a:r>
          <a:endParaRPr lang="es-PA"/>
        </a:p>
      </cdr:txBody>
    </cdr:sp>
  </cdr:relSizeAnchor>
  <cdr:relSizeAnchor xmlns:cdr="http://schemas.openxmlformats.org/drawingml/2006/chartDrawing">
    <cdr:from>
      <cdr:x>0.38404</cdr:x>
      <cdr:y>0.72014</cdr:y>
    </cdr:from>
    <cdr:to>
      <cdr:x>0.52423</cdr:x>
      <cdr:y>0.74886</cdr:y>
    </cdr:to>
    <cdr:sp macro="" textlink="">
      <cdr:nvSpPr>
        <cdr:cNvPr id="5580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35570" y="531346"/>
          <a:ext cx="1216502" cy="210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C0C0C0" mc:Ignorable="a14" a14:legacySpreadsheetColorIndex="22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PA" sz="100" b="1" i="0" u="none" strike="noStrike" baseline="0">
              <a:solidFill>
                <a:srgbClr val="000000"/>
              </a:solidFill>
              <a:latin typeface="Arial"/>
              <a:cs typeface="Arial"/>
            </a:rPr>
            <a:t>FUNCIONAMIENTO</a:t>
          </a:r>
          <a:endParaRPr lang="es-PA"/>
        </a:p>
      </cdr:txBody>
    </cdr:sp>
  </cdr:relSizeAnchor>
  <cdr:relSizeAnchor xmlns:cdr="http://schemas.openxmlformats.org/drawingml/2006/chartDrawing">
    <cdr:from>
      <cdr:x>0.56973</cdr:x>
      <cdr:y>0.72014</cdr:y>
    </cdr:from>
    <cdr:to>
      <cdr:x>0.70052</cdr:x>
      <cdr:y>0.74886</cdr:y>
    </cdr:to>
    <cdr:sp macro="" textlink="">
      <cdr:nvSpPr>
        <cdr:cNvPr id="5580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946845" y="531346"/>
          <a:ext cx="1134973" cy="210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C0C0C0" mc:Ignorable="a14" a14:legacySpreadsheetColorIndex="22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PA" sz="100" b="1" i="0" u="none" strike="noStrike" baseline="0">
              <a:solidFill>
                <a:srgbClr val="000000"/>
              </a:solidFill>
              <a:latin typeface="Arial"/>
              <a:cs typeface="Arial"/>
            </a:rPr>
            <a:t>INVERSIONES</a:t>
          </a:r>
          <a:endParaRPr lang="es-PA"/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0.20008</cdr:x>
      <cdr:y>0.10409</cdr:y>
    </cdr:from>
    <cdr:to>
      <cdr:x>0.60607</cdr:x>
      <cdr:y>0.29052</cdr:y>
    </cdr:to>
    <cdr:sp macro="" textlink="">
      <cdr:nvSpPr>
        <cdr:cNvPr id="5580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39313" y="79518"/>
          <a:ext cx="3522922" cy="1367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C0C0C0" mc:Ignorable="a14" a14:legacySpreadsheetColorIndex="22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PA" sz="125" b="1" i="0" u="none" strike="noStrike" baseline="0">
              <a:solidFill>
                <a:srgbClr val="000000"/>
              </a:solidFill>
              <a:latin typeface="Arial"/>
              <a:cs typeface="Arial"/>
            </a:rPr>
            <a:t>SISTEMA ESTATAL DE RADIO Y TELEVISIÓN</a:t>
          </a:r>
        </a:p>
        <a:p xmlns:a="http://schemas.openxmlformats.org/drawingml/2006/main">
          <a:pPr algn="ctr" rtl="0">
            <a:defRPr sz="1000"/>
          </a:pPr>
          <a:r>
            <a:rPr lang="es-PA" sz="125" b="1" i="0" u="none" strike="noStrike" baseline="0">
              <a:solidFill>
                <a:srgbClr val="000000"/>
              </a:solidFill>
              <a:latin typeface="Arial"/>
              <a:cs typeface="Arial"/>
            </a:rPr>
            <a:t>GRÁFICA DE LA EJECUCIÓN PRESUPUESTARIA </a:t>
          </a:r>
        </a:p>
        <a:p xmlns:a="http://schemas.openxmlformats.org/drawingml/2006/main">
          <a:pPr algn="ctr" rtl="0">
            <a:defRPr sz="1000"/>
          </a:pPr>
          <a:r>
            <a:rPr lang="es-PA" sz="125" b="1" i="0" u="none" strike="noStrike" baseline="0">
              <a:solidFill>
                <a:srgbClr val="000000"/>
              </a:solidFill>
              <a:latin typeface="Arial"/>
              <a:cs typeface="Arial"/>
            </a:rPr>
            <a:t>VIGENCIA FISCAL 2011</a:t>
          </a:r>
          <a:endParaRPr lang="es-PA"/>
        </a:p>
      </cdr:txBody>
    </cdr:sp>
  </cdr:relSizeAnchor>
  <cdr:relSizeAnchor xmlns:cdr="http://schemas.openxmlformats.org/drawingml/2006/chartDrawing">
    <cdr:from>
      <cdr:x>0.1934</cdr:x>
      <cdr:y>0.71579</cdr:y>
    </cdr:from>
    <cdr:to>
      <cdr:x>0.33829</cdr:x>
      <cdr:y>0.74929</cdr:y>
    </cdr:to>
    <cdr:sp macro="" textlink="">
      <cdr:nvSpPr>
        <cdr:cNvPr id="5580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81385" y="528155"/>
          <a:ext cx="1257266" cy="245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C0C0C0" mc:Ignorable="a14" a14:legacySpreadsheetColorIndex="22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PA" sz="100" b="1" i="0" u="none" strike="noStrike" baseline="0">
              <a:solidFill>
                <a:srgbClr val="000000"/>
              </a:solidFill>
              <a:latin typeface="Arial"/>
              <a:cs typeface="Arial"/>
            </a:rPr>
            <a:t>PRESUPUESTO INSTITUCIONAL</a:t>
          </a:r>
          <a:endParaRPr lang="es-PA"/>
        </a:p>
      </cdr:txBody>
    </cdr:sp>
  </cdr:relSizeAnchor>
  <cdr:relSizeAnchor xmlns:cdr="http://schemas.openxmlformats.org/drawingml/2006/chartDrawing">
    <cdr:from>
      <cdr:x>0.38404</cdr:x>
      <cdr:y>0.72014</cdr:y>
    </cdr:from>
    <cdr:to>
      <cdr:x>0.52423</cdr:x>
      <cdr:y>0.74886</cdr:y>
    </cdr:to>
    <cdr:sp macro="" textlink="">
      <cdr:nvSpPr>
        <cdr:cNvPr id="5580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35570" y="531346"/>
          <a:ext cx="1216502" cy="210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C0C0C0" mc:Ignorable="a14" a14:legacySpreadsheetColorIndex="22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PA" sz="100" b="1" i="0" u="none" strike="noStrike" baseline="0">
              <a:solidFill>
                <a:srgbClr val="000000"/>
              </a:solidFill>
              <a:latin typeface="Arial"/>
              <a:cs typeface="Arial"/>
            </a:rPr>
            <a:t>FUNCIONAMIENTO</a:t>
          </a:r>
          <a:endParaRPr lang="es-PA"/>
        </a:p>
      </cdr:txBody>
    </cdr:sp>
  </cdr:relSizeAnchor>
  <cdr:relSizeAnchor xmlns:cdr="http://schemas.openxmlformats.org/drawingml/2006/chartDrawing">
    <cdr:from>
      <cdr:x>0.56973</cdr:x>
      <cdr:y>0.72014</cdr:y>
    </cdr:from>
    <cdr:to>
      <cdr:x>0.70052</cdr:x>
      <cdr:y>0.74886</cdr:y>
    </cdr:to>
    <cdr:sp macro="" textlink="">
      <cdr:nvSpPr>
        <cdr:cNvPr id="5580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946845" y="531346"/>
          <a:ext cx="1134973" cy="210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C0C0C0" mc:Ignorable="a14" a14:legacySpreadsheetColorIndex="22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PA" sz="100" b="1" i="0" u="none" strike="noStrike" baseline="0">
              <a:solidFill>
                <a:srgbClr val="000000"/>
              </a:solidFill>
              <a:latin typeface="Arial"/>
              <a:cs typeface="Arial"/>
            </a:rPr>
            <a:t>INVERSIONES</a:t>
          </a:r>
          <a:endParaRPr lang="es-PA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cerdeira\Documents\Archivos%202023\Informes%20Mensuales\Marzo\Ejecuci&#243;n%20Presupuesatar&#237;a%20Detallada%20%20%20Marzo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fconcepcion.SERTV\Mis%20documentos\A&#209;O%202011\CIERRES%20MENSUALES\ABRIL\INFORME%20MENSUAL%20DE%20AB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tribución Recursos Presup"/>
      <sheetName val="INGRESOS VS GASTOS (cua-graf.1)"/>
      <sheetName val="det_ing REC- X MES  (cua-gra 2)"/>
      <sheetName val=" Ingresos Cuadro"/>
      <sheetName val="Graf. Total Ingresos"/>
      <sheetName val="Graf. Ingr. Corriente Capital"/>
      <sheetName val="Ejecución detallada "/>
      <sheetName val="cuad 6 y GRA ejecucion"/>
      <sheetName val="Cuadro Ejecucion Inversiones"/>
      <sheetName val="Mes Enero-Marzo"/>
      <sheetName val="ejec-presupuestaria-new-val (2)"/>
      <sheetName val="ejec-presupuestaria-new-value_n"/>
      <sheetName val="proyectos-institucionales"/>
      <sheetName val="DISTRIB"/>
      <sheetName val="EjecucionPresMes"/>
      <sheetName val="Estructura programatica -12-13"/>
      <sheetName val="estructura programatica-17-18"/>
      <sheetName val="Prgramacion 2018"/>
      <sheetName val="Proyecto.Institucionales"/>
      <sheetName val="Inf_Asamblea"/>
      <sheetName val="Hoja2"/>
      <sheetName val="Hoja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1">
          <cell r="C21">
            <v>1885000</v>
          </cell>
          <cell r="D21">
            <v>1955000</v>
          </cell>
          <cell r="E21">
            <v>1955000</v>
          </cell>
          <cell r="F21">
            <v>196228.53000000003</v>
          </cell>
          <cell r="J21">
            <v>0</v>
          </cell>
          <cell r="K21">
            <v>0</v>
          </cell>
          <cell r="N21">
            <v>365833.66000000003</v>
          </cell>
          <cell r="O21">
            <v>0</v>
          </cell>
          <cell r="P21">
            <v>0</v>
          </cell>
        </row>
        <row r="22">
          <cell r="C22">
            <v>775000</v>
          </cell>
          <cell r="D22">
            <v>775000</v>
          </cell>
          <cell r="E22">
            <v>775000</v>
          </cell>
          <cell r="F22">
            <v>57189.36</v>
          </cell>
          <cell r="J22">
            <v>0</v>
          </cell>
          <cell r="K22">
            <v>0</v>
          </cell>
          <cell r="N22">
            <v>468585</v>
          </cell>
          <cell r="O22">
            <v>0</v>
          </cell>
          <cell r="P22">
            <v>0</v>
          </cell>
        </row>
        <row r="23">
          <cell r="C23">
            <v>840000</v>
          </cell>
          <cell r="D23">
            <v>770000</v>
          </cell>
          <cell r="E23">
            <v>770000</v>
          </cell>
          <cell r="F23">
            <v>0</v>
          </cell>
          <cell r="J23">
            <v>0</v>
          </cell>
          <cell r="K23">
            <v>0</v>
          </cell>
          <cell r="N23">
            <v>0</v>
          </cell>
          <cell r="O23">
            <v>0</v>
          </cell>
          <cell r="P23">
            <v>0</v>
          </cell>
        </row>
      </sheetData>
      <sheetData sheetId="8">
        <row r="6">
          <cell r="D6" t="str">
            <v>Presupuesto Modificado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ERVAS DE RAHMAN"/>
      <sheetName val="INGRESOS VERSUS GASTOS (graf.1)"/>
      <sheetName val="Cuadro Nº8  Presup_Acum_Gasto 2"/>
      <sheetName val="cuadro 6 EJECUCION y GRAFICAS"/>
      <sheetName val="GASTOS VERSUS ING REC."/>
      <sheetName val="DESGLOSE DE GASTOS X ING."/>
      <sheetName val="Ejec_Presu_Ing_objeto CUADRO 3"/>
      <sheetName val="CUADRO 7 INVERSIONES"/>
      <sheetName val="det_ing REC- X MES  (GRAFICA 2)"/>
      <sheetName val="Ejec Ingresos (cuadro 3) "/>
      <sheetName val="Ejec_Presu_Por Cuenta 7"/>
      <sheetName val="CONSOLIDADO  DE GASTO BASE "/>
      <sheetName val="PORMENORIZADO(16) ABRIL"/>
      <sheetName val="Hoja2"/>
      <sheetName val="DETALLE  MENSUALIZADO X OBJETO "/>
      <sheetName val="Ingr-Aprob_Rec (cuadro 4-5) "/>
      <sheetName val="INGRESOS Corrie y Cap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78"/>
  <sheetViews>
    <sheetView tabSelected="1" workbookViewId="0">
      <selection activeCell="U37" sqref="U37"/>
    </sheetView>
  </sheetViews>
  <sheetFormatPr baseColWidth="10" defaultColWidth="11.42578125" defaultRowHeight="12" x14ac:dyDescent="0.2"/>
  <cols>
    <col min="1" max="1" width="1" style="1" customWidth="1"/>
    <col min="2" max="2" width="38.7109375" style="7" customWidth="1"/>
    <col min="3" max="4" width="10.85546875" style="7" customWidth="1"/>
    <col min="5" max="5" width="10.7109375" style="7" customWidth="1"/>
    <col min="6" max="6" width="9.28515625" style="7" customWidth="1"/>
    <col min="7" max="7" width="8.7109375" style="77" customWidth="1"/>
    <col min="8" max="8" width="9.85546875" style="77" customWidth="1"/>
    <col min="9" max="9" width="10.42578125" style="77" customWidth="1"/>
    <col min="10" max="11" width="8.7109375" style="7" customWidth="1"/>
    <col min="12" max="12" width="11.7109375" style="77" customWidth="1"/>
    <col min="13" max="13" width="10.28515625" style="77" customWidth="1"/>
    <col min="14" max="14" width="8.42578125" style="7" customWidth="1"/>
    <col min="15" max="15" width="9.5703125" style="7" customWidth="1"/>
    <col min="16" max="16" width="13.42578125" style="7" customWidth="1"/>
    <col min="17" max="17" width="11.5703125" style="77" customWidth="1"/>
    <col min="18" max="18" width="10.85546875" style="78" customWidth="1"/>
    <col min="19" max="19" width="0.7109375" style="1" customWidth="1"/>
    <col min="20" max="20" width="13" style="2" bestFit="1" customWidth="1"/>
    <col min="21" max="33" width="11.42578125" style="1"/>
    <col min="34" max="34" width="4.42578125" style="1" customWidth="1"/>
    <col min="35" max="40" width="11.42578125" style="1"/>
    <col min="41" max="16384" width="11.42578125" style="7"/>
  </cols>
  <sheetData>
    <row r="1" spans="1:40" ht="15" customHeight="1" x14ac:dyDescent="0.2"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</row>
    <row r="2" spans="1:40" x14ac:dyDescent="0.2"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</row>
    <row r="3" spans="1:40" x14ac:dyDescent="0.2"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</row>
    <row r="4" spans="1:40" x14ac:dyDescent="0.2"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</row>
    <row r="5" spans="1:40" ht="23.25" x14ac:dyDescent="0.35">
      <c r="B5" s="80" t="s">
        <v>42</v>
      </c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</row>
    <row r="7" spans="1:40" ht="28.5" x14ac:dyDescent="0.2">
      <c r="B7" s="81" t="s">
        <v>43</v>
      </c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</row>
    <row r="8" spans="1:40" s="3" customFormat="1" ht="9.75" customHeight="1" thickBot="1" x14ac:dyDescent="0.25">
      <c r="B8" s="4" t="s">
        <v>0</v>
      </c>
      <c r="C8" s="4"/>
      <c r="D8" s="4"/>
      <c r="E8" s="4"/>
      <c r="F8" s="5" t="s">
        <v>1</v>
      </c>
      <c r="G8" s="4"/>
      <c r="H8" s="4"/>
      <c r="I8" s="4"/>
      <c r="J8" s="4"/>
      <c r="K8" s="4"/>
      <c r="L8" s="4"/>
      <c r="M8" s="4"/>
      <c r="N8" s="5" t="s">
        <v>2</v>
      </c>
      <c r="O8" s="5" t="s">
        <v>3</v>
      </c>
      <c r="P8" s="4"/>
      <c r="Q8" s="4"/>
      <c r="R8" s="4"/>
      <c r="T8" s="6"/>
    </row>
    <row r="9" spans="1:40" ht="24.95" customHeight="1" thickTop="1" thickBot="1" x14ac:dyDescent="0.25">
      <c r="B9" s="82" t="s">
        <v>4</v>
      </c>
      <c r="C9" s="85" t="s">
        <v>5</v>
      </c>
      <c r="D9" s="86" t="s">
        <v>6</v>
      </c>
      <c r="E9" s="87" t="s">
        <v>7</v>
      </c>
      <c r="F9" s="88" t="s">
        <v>8</v>
      </c>
      <c r="G9" s="89"/>
      <c r="H9" s="90" t="s">
        <v>9</v>
      </c>
      <c r="I9" s="90" t="s">
        <v>10</v>
      </c>
      <c r="J9" s="91" t="s">
        <v>11</v>
      </c>
      <c r="K9" s="92"/>
      <c r="L9" s="87" t="s">
        <v>12</v>
      </c>
      <c r="M9" s="93" t="s">
        <v>13</v>
      </c>
      <c r="N9" s="90" t="s">
        <v>14</v>
      </c>
      <c r="O9" s="87" t="s">
        <v>15</v>
      </c>
      <c r="P9" s="94" t="s">
        <v>16</v>
      </c>
      <c r="Q9" s="95"/>
      <c r="R9" s="96"/>
    </row>
    <row r="10" spans="1:40" ht="33" customHeight="1" thickTop="1" thickBot="1" x14ac:dyDescent="0.25">
      <c r="B10" s="83"/>
      <c r="C10" s="97"/>
      <c r="D10" s="98"/>
      <c r="E10" s="99"/>
      <c r="F10" s="100" t="s">
        <v>17</v>
      </c>
      <c r="G10" s="101" t="s">
        <v>18</v>
      </c>
      <c r="H10" s="102"/>
      <c r="I10" s="102"/>
      <c r="J10" s="101" t="s">
        <v>17</v>
      </c>
      <c r="K10" s="101" t="s">
        <v>18</v>
      </c>
      <c r="L10" s="99"/>
      <c r="M10" s="103"/>
      <c r="N10" s="102"/>
      <c r="O10" s="99"/>
      <c r="P10" s="104" t="s">
        <v>19</v>
      </c>
      <c r="Q10" s="105" t="s">
        <v>20</v>
      </c>
      <c r="R10" s="106" t="s">
        <v>21</v>
      </c>
      <c r="U10" s="8"/>
    </row>
    <row r="11" spans="1:40" s="11" customFormat="1" ht="33.75" customHeight="1" thickTop="1" thickBot="1" x14ac:dyDescent="0.25">
      <c r="A11" s="9"/>
      <c r="B11" s="84"/>
      <c r="C11" s="107" t="s">
        <v>22</v>
      </c>
      <c r="D11" s="108" t="s">
        <v>23</v>
      </c>
      <c r="E11" s="109" t="s">
        <v>24</v>
      </c>
      <c r="F11" s="107" t="s">
        <v>25</v>
      </c>
      <c r="G11" s="108" t="s">
        <v>26</v>
      </c>
      <c r="H11" s="108" t="s">
        <v>27</v>
      </c>
      <c r="I11" s="108" t="s">
        <v>28</v>
      </c>
      <c r="J11" s="108" t="s">
        <v>29</v>
      </c>
      <c r="K11" s="108" t="s">
        <v>30</v>
      </c>
      <c r="L11" s="109" t="s">
        <v>31</v>
      </c>
      <c r="M11" s="107" t="s">
        <v>32</v>
      </c>
      <c r="N11" s="108" t="s">
        <v>33</v>
      </c>
      <c r="O11" s="110" t="s">
        <v>34</v>
      </c>
      <c r="P11" s="111" t="s">
        <v>35</v>
      </c>
      <c r="Q11" s="108" t="s">
        <v>36</v>
      </c>
      <c r="R11" s="112" t="s">
        <v>37</v>
      </c>
      <c r="S11" s="9"/>
      <c r="T11" s="10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</row>
    <row r="12" spans="1:40" ht="15" customHeight="1" thickTop="1" x14ac:dyDescent="0.2">
      <c r="B12" s="12"/>
      <c r="C12" s="13"/>
      <c r="D12" s="14"/>
      <c r="E12" s="15"/>
      <c r="F12" s="16"/>
      <c r="G12" s="17"/>
      <c r="H12" s="18"/>
      <c r="I12" s="18"/>
      <c r="J12" s="14"/>
      <c r="K12" s="19"/>
      <c r="L12" s="20"/>
      <c r="M12" s="21"/>
      <c r="N12" s="22"/>
      <c r="O12" s="23"/>
      <c r="P12" s="24"/>
      <c r="Q12" s="18"/>
      <c r="R12" s="25"/>
      <c r="U12" s="8"/>
    </row>
    <row r="13" spans="1:40" s="26" customFormat="1" ht="17.100000000000001" customHeight="1" x14ac:dyDescent="0.2">
      <c r="B13" s="27" t="s">
        <v>38</v>
      </c>
      <c r="C13" s="28">
        <f>SUM(C14:C16)</f>
        <v>3500000</v>
      </c>
      <c r="D13" s="29">
        <f>SUM(D14:D16)</f>
        <v>3500000</v>
      </c>
      <c r="E13" s="30">
        <f>SUM(E14:E16)</f>
        <v>3500000</v>
      </c>
      <c r="F13" s="28">
        <f>SUM(F14:F16)</f>
        <v>253417.89</v>
      </c>
      <c r="G13" s="31">
        <f>SUM(F13/E13)*100</f>
        <v>7.2405111428571436</v>
      </c>
      <c r="H13" s="29">
        <f>SUM(H14:H16)</f>
        <v>0</v>
      </c>
      <c r="I13" s="29">
        <f>SUM(I14:I16)</f>
        <v>0</v>
      </c>
      <c r="J13" s="29">
        <f>SUM(J14:J16)</f>
        <v>0</v>
      </c>
      <c r="K13" s="32">
        <f>SUM(J13/E13)*100</f>
        <v>0</v>
      </c>
      <c r="L13" s="30">
        <f>SUM(L14:L16)</f>
        <v>2412163.4500000002</v>
      </c>
      <c r="M13" s="33">
        <f>SUM(M14:M16)</f>
        <v>834418.66</v>
      </c>
      <c r="N13" s="34">
        <f>SUM(N14:N16)</f>
        <v>0</v>
      </c>
      <c r="O13" s="35">
        <f>SUM(O14:O16)</f>
        <v>0</v>
      </c>
      <c r="P13" s="36">
        <f>SUM(P14:P16)</f>
        <v>1087836.55</v>
      </c>
      <c r="Q13" s="37">
        <f>SUM(P13/D13*100)</f>
        <v>31.081044285714288</v>
      </c>
      <c r="R13" s="30">
        <f>SUM(R14:R16)</f>
        <v>2412163.4500000002</v>
      </c>
      <c r="T13" s="38"/>
      <c r="U13" s="8"/>
    </row>
    <row r="14" spans="1:40" s="26" customFormat="1" ht="15.6" customHeight="1" x14ac:dyDescent="0.2">
      <c r="B14" s="39" t="s">
        <v>39</v>
      </c>
      <c r="C14" s="40">
        <f>SUM('[1]cuad 6 y GRA ejecucion'!C21)</f>
        <v>1885000</v>
      </c>
      <c r="D14" s="41">
        <f>SUM('[1]cuad 6 y GRA ejecucion'!D21)</f>
        <v>1955000</v>
      </c>
      <c r="E14" s="42">
        <f>SUM('[1]cuad 6 y GRA ejecucion'!E21)</f>
        <v>1955000</v>
      </c>
      <c r="F14" s="40">
        <f>SUM('[1]cuad 6 y GRA ejecucion'!F21)</f>
        <v>196228.53000000003</v>
      </c>
      <c r="G14" s="43">
        <f>SUM(F14/E14)*100</f>
        <v>10.037264961636829</v>
      </c>
      <c r="H14" s="44">
        <f>SUM('[1]cuad 6 y GRA ejecucion'!K21)</f>
        <v>0</v>
      </c>
      <c r="I14" s="44">
        <f>SUM('[1]cuad 6 y GRA ejecucion'!J21)</f>
        <v>0</v>
      </c>
      <c r="J14" s="41">
        <f>SUM(H14+I14)</f>
        <v>0</v>
      </c>
      <c r="K14" s="45">
        <f>SUM(J14/E14)*100</f>
        <v>0</v>
      </c>
      <c r="L14" s="46">
        <f>SUM(E14-F14-M14-O14)</f>
        <v>1392937.81</v>
      </c>
      <c r="M14" s="47">
        <f>SUM('[1]cuad 6 y GRA ejecucion'!N21)</f>
        <v>365833.66000000003</v>
      </c>
      <c r="N14" s="48">
        <f>SUM('[1]cuad 6 y GRA ejecucion'!O21)</f>
        <v>0</v>
      </c>
      <c r="O14" s="49">
        <f>SUM('[1]cuad 6 y GRA ejecucion'!P21)</f>
        <v>0</v>
      </c>
      <c r="P14" s="50">
        <f>SUM(F14+M14+N14+O14)</f>
        <v>562062.19000000006</v>
      </c>
      <c r="Q14" s="51">
        <f>SUM(P14/D14*100)</f>
        <v>28.749984143222505</v>
      </c>
      <c r="R14" s="42">
        <f>SUM(D14-P14)</f>
        <v>1392937.81</v>
      </c>
      <c r="T14" s="38"/>
      <c r="U14" s="8"/>
    </row>
    <row r="15" spans="1:40" s="26" customFormat="1" ht="17.100000000000001" customHeight="1" x14ac:dyDescent="0.2">
      <c r="B15" s="39" t="s">
        <v>40</v>
      </c>
      <c r="C15" s="40">
        <f>SUM('[1]cuad 6 y GRA ejecucion'!C22)</f>
        <v>775000</v>
      </c>
      <c r="D15" s="41">
        <f>SUM('[1]cuad 6 y GRA ejecucion'!D22)</f>
        <v>775000</v>
      </c>
      <c r="E15" s="42">
        <f>SUM('[1]cuad 6 y GRA ejecucion'!E22)</f>
        <v>775000</v>
      </c>
      <c r="F15" s="40">
        <f>SUM('[1]cuad 6 y GRA ejecucion'!F22)</f>
        <v>57189.36</v>
      </c>
      <c r="G15" s="43">
        <f>SUM(F15/E15)*100</f>
        <v>7.3792722580645158</v>
      </c>
      <c r="H15" s="44">
        <f>SUM('[1]cuad 6 y GRA ejecucion'!K22)</f>
        <v>0</v>
      </c>
      <c r="I15" s="44">
        <f>SUM('[1]cuad 6 y GRA ejecucion'!J22)</f>
        <v>0</v>
      </c>
      <c r="J15" s="41">
        <f>SUM(H15+I15)</f>
        <v>0</v>
      </c>
      <c r="K15" s="45">
        <f t="shared" ref="K15:K16" si="0">SUM(J15/E15)*100</f>
        <v>0</v>
      </c>
      <c r="L15" s="46">
        <f>SUM(E15-F15-M15-O15)</f>
        <v>249225.64</v>
      </c>
      <c r="M15" s="47">
        <f>SUM('[1]cuad 6 y GRA ejecucion'!N22)</f>
        <v>468585</v>
      </c>
      <c r="N15" s="48">
        <f>SUM('[1]cuad 6 y GRA ejecucion'!O22)</f>
        <v>0</v>
      </c>
      <c r="O15" s="49">
        <f>SUM('[1]cuad 6 y GRA ejecucion'!P22)</f>
        <v>0</v>
      </c>
      <c r="P15" s="50">
        <f>SUM(F15+M15+N15+O15)</f>
        <v>525774.36</v>
      </c>
      <c r="Q15" s="51">
        <f>SUM(P15/D15*100)</f>
        <v>67.841852903225814</v>
      </c>
      <c r="R15" s="42">
        <f>SUM(D15-P15)</f>
        <v>249225.64</v>
      </c>
      <c r="T15" s="38"/>
      <c r="U15" s="8"/>
    </row>
    <row r="16" spans="1:40" s="26" customFormat="1" ht="15.6" customHeight="1" x14ac:dyDescent="0.2">
      <c r="B16" s="52" t="s">
        <v>41</v>
      </c>
      <c r="C16" s="40">
        <f>SUM('[1]cuad 6 y GRA ejecucion'!C23)</f>
        <v>840000</v>
      </c>
      <c r="D16" s="41">
        <f>SUM('[1]cuad 6 y GRA ejecucion'!D23)</f>
        <v>770000</v>
      </c>
      <c r="E16" s="42">
        <f>SUM('[1]cuad 6 y GRA ejecucion'!E23)</f>
        <v>770000</v>
      </c>
      <c r="F16" s="40">
        <f>SUM('[1]cuad 6 y GRA ejecucion'!F23)</f>
        <v>0</v>
      </c>
      <c r="G16" s="43">
        <f>SUM(F16/E16)*100</f>
        <v>0</v>
      </c>
      <c r="H16" s="44">
        <f>SUM('[1]cuad 6 y GRA ejecucion'!K23)</f>
        <v>0</v>
      </c>
      <c r="I16" s="44">
        <f>SUM('[1]cuad 6 y GRA ejecucion'!J23)</f>
        <v>0</v>
      </c>
      <c r="J16" s="41">
        <f>SUM(H16)</f>
        <v>0</v>
      </c>
      <c r="K16" s="45">
        <f t="shared" si="0"/>
        <v>0</v>
      </c>
      <c r="L16" s="46">
        <f>SUM(E16-F16-M16-O16)</f>
        <v>770000</v>
      </c>
      <c r="M16" s="47">
        <f>SUM('[1]cuad 6 y GRA ejecucion'!N23)</f>
        <v>0</v>
      </c>
      <c r="N16" s="48">
        <f>SUM('[1]cuad 6 y GRA ejecucion'!O23)</f>
        <v>0</v>
      </c>
      <c r="O16" s="49">
        <f>SUM('[1]cuad 6 y GRA ejecucion'!P23)</f>
        <v>0</v>
      </c>
      <c r="P16" s="50">
        <f>SUM(F16+M16+N16+O16)</f>
        <v>0</v>
      </c>
      <c r="Q16" s="51">
        <v>0</v>
      </c>
      <c r="R16" s="42">
        <f>SUM(D16-P16)</f>
        <v>770000</v>
      </c>
      <c r="T16" s="38"/>
      <c r="U16" s="8"/>
    </row>
    <row r="17" spans="2:21" ht="9.75" customHeight="1" thickBot="1" x14ac:dyDescent="0.25">
      <c r="B17" s="53"/>
      <c r="C17" s="54"/>
      <c r="D17" s="55"/>
      <c r="E17" s="56"/>
      <c r="F17" s="54"/>
      <c r="G17" s="57"/>
      <c r="H17" s="58"/>
      <c r="I17" s="58"/>
      <c r="J17" s="55"/>
      <c r="K17" s="55"/>
      <c r="L17" s="59"/>
      <c r="M17" s="60"/>
      <c r="N17" s="61"/>
      <c r="O17" s="62"/>
      <c r="P17" s="63"/>
      <c r="Q17" s="58"/>
      <c r="R17" s="64"/>
      <c r="U17" s="8"/>
    </row>
    <row r="18" spans="2:21" s="1" customFormat="1" ht="2.25" customHeight="1" thickTop="1" x14ac:dyDescent="0.2">
      <c r="B18" s="65"/>
      <c r="C18" s="66"/>
      <c r="D18" s="66"/>
      <c r="E18" s="66"/>
      <c r="F18" s="66"/>
      <c r="G18" s="67"/>
      <c r="H18" s="67"/>
      <c r="I18" s="67"/>
      <c r="J18" s="66"/>
      <c r="K18" s="66"/>
      <c r="L18" s="67"/>
      <c r="M18" s="67"/>
      <c r="N18" s="68"/>
      <c r="O18" s="68"/>
      <c r="P18" s="66"/>
      <c r="Q18" s="67"/>
      <c r="R18" s="69"/>
      <c r="T18" s="2"/>
      <c r="U18" s="8"/>
    </row>
    <row r="19" spans="2:21" s="1" customFormat="1" ht="7.15" customHeight="1" x14ac:dyDescent="0.2">
      <c r="B19" s="65"/>
      <c r="C19" s="65"/>
      <c r="D19" s="65"/>
      <c r="E19" s="66"/>
      <c r="F19" s="66"/>
      <c r="G19" s="70"/>
      <c r="H19" s="70"/>
      <c r="I19" s="70"/>
      <c r="J19" s="66"/>
      <c r="K19" s="66"/>
      <c r="L19" s="70"/>
      <c r="M19" s="70"/>
      <c r="N19" s="68"/>
      <c r="O19" s="68"/>
      <c r="P19" s="66"/>
      <c r="Q19" s="70"/>
      <c r="R19" s="68"/>
      <c r="S19" s="68"/>
      <c r="T19" s="2"/>
      <c r="U19" s="8"/>
    </row>
    <row r="20" spans="2:21" s="1" customFormat="1" ht="24.75" customHeight="1" x14ac:dyDescent="0.2">
      <c r="E20" s="69"/>
      <c r="F20" s="69"/>
      <c r="I20" s="69"/>
      <c r="J20" s="69"/>
      <c r="K20" s="69"/>
      <c r="N20" s="69"/>
      <c r="O20" s="69"/>
      <c r="P20" s="69"/>
      <c r="R20" s="71"/>
      <c r="S20" s="71"/>
      <c r="T20" s="2"/>
    </row>
    <row r="21" spans="2:21" s="1" customFormat="1" x14ac:dyDescent="0.2">
      <c r="E21" s="69"/>
      <c r="F21" s="69"/>
      <c r="I21" s="72"/>
      <c r="J21" s="69"/>
      <c r="K21" s="69"/>
      <c r="N21" s="72"/>
      <c r="O21" s="69"/>
      <c r="P21" s="69"/>
      <c r="R21" s="73"/>
      <c r="S21" s="73"/>
      <c r="T21" s="2"/>
    </row>
    <row r="22" spans="2:21" s="1" customFormat="1" x14ac:dyDescent="0.2">
      <c r="R22" s="74"/>
      <c r="T22" s="2"/>
    </row>
    <row r="23" spans="2:21" s="1" customFormat="1" x14ac:dyDescent="0.2">
      <c r="R23" s="74"/>
      <c r="T23" s="2"/>
    </row>
    <row r="24" spans="2:21" s="1" customFormat="1" x14ac:dyDescent="0.2">
      <c r="R24" s="74"/>
      <c r="T24" s="2"/>
    </row>
    <row r="25" spans="2:21" s="1" customFormat="1" x14ac:dyDescent="0.2">
      <c r="R25" s="74"/>
      <c r="T25" s="2"/>
    </row>
    <row r="26" spans="2:21" s="1" customFormat="1" x14ac:dyDescent="0.2">
      <c r="R26" s="74"/>
      <c r="T26" s="2"/>
    </row>
    <row r="27" spans="2:21" s="1" customFormat="1" x14ac:dyDescent="0.2">
      <c r="R27" s="74"/>
      <c r="T27" s="2"/>
    </row>
    <row r="28" spans="2:21" s="1" customFormat="1" x14ac:dyDescent="0.2">
      <c r="R28" s="74"/>
      <c r="T28" s="2"/>
    </row>
    <row r="29" spans="2:21" s="1" customFormat="1" x14ac:dyDescent="0.2">
      <c r="R29" s="74"/>
      <c r="T29" s="2"/>
    </row>
    <row r="30" spans="2:21" s="1" customFormat="1" x14ac:dyDescent="0.2">
      <c r="R30" s="74"/>
      <c r="T30" s="2"/>
    </row>
    <row r="31" spans="2:21" s="1" customFormat="1" x14ac:dyDescent="0.2">
      <c r="R31" s="74"/>
      <c r="T31" s="2"/>
    </row>
    <row r="32" spans="2:21" s="1" customFormat="1" x14ac:dyDescent="0.2">
      <c r="R32" s="74"/>
      <c r="T32" s="2"/>
    </row>
    <row r="33" spans="18:20" s="1" customFormat="1" x14ac:dyDescent="0.2">
      <c r="R33" s="74"/>
      <c r="T33" s="2"/>
    </row>
    <row r="34" spans="18:20" s="1" customFormat="1" x14ac:dyDescent="0.2">
      <c r="R34" s="74"/>
      <c r="T34" s="2"/>
    </row>
    <row r="35" spans="18:20" s="1" customFormat="1" x14ac:dyDescent="0.2">
      <c r="R35" s="74"/>
      <c r="T35" s="2"/>
    </row>
    <row r="36" spans="18:20" s="1" customFormat="1" x14ac:dyDescent="0.2">
      <c r="R36" s="74"/>
      <c r="T36" s="2"/>
    </row>
    <row r="37" spans="18:20" s="1" customFormat="1" x14ac:dyDescent="0.2">
      <c r="R37" s="74"/>
      <c r="T37" s="2"/>
    </row>
    <row r="38" spans="18:20" s="1" customFormat="1" x14ac:dyDescent="0.2">
      <c r="R38" s="74"/>
      <c r="T38" s="2"/>
    </row>
    <row r="39" spans="18:20" s="1" customFormat="1" x14ac:dyDescent="0.2">
      <c r="R39" s="74"/>
      <c r="T39" s="2"/>
    </row>
    <row r="40" spans="18:20" s="1" customFormat="1" x14ac:dyDescent="0.2">
      <c r="R40" s="74"/>
      <c r="T40" s="2"/>
    </row>
    <row r="41" spans="18:20" s="1" customFormat="1" x14ac:dyDescent="0.2">
      <c r="R41" s="74"/>
      <c r="T41" s="2"/>
    </row>
    <row r="42" spans="18:20" s="1" customFormat="1" x14ac:dyDescent="0.2">
      <c r="R42" s="74"/>
      <c r="T42" s="2"/>
    </row>
    <row r="43" spans="18:20" s="1" customFormat="1" x14ac:dyDescent="0.2">
      <c r="R43" s="74"/>
      <c r="T43" s="2"/>
    </row>
    <row r="44" spans="18:20" s="1" customFormat="1" x14ac:dyDescent="0.2">
      <c r="R44" s="74"/>
      <c r="T44" s="2"/>
    </row>
    <row r="45" spans="18:20" s="1" customFormat="1" x14ac:dyDescent="0.2">
      <c r="R45" s="74"/>
      <c r="T45" s="2"/>
    </row>
    <row r="46" spans="18:20" s="1" customFormat="1" x14ac:dyDescent="0.2">
      <c r="R46" s="74"/>
      <c r="T46" s="2"/>
    </row>
    <row r="47" spans="18:20" s="1" customFormat="1" x14ac:dyDescent="0.2">
      <c r="R47" s="74"/>
      <c r="T47" s="2"/>
    </row>
    <row r="48" spans="18:20" s="1" customFormat="1" ht="9.75" customHeight="1" x14ac:dyDescent="0.2">
      <c r="R48" s="74"/>
      <c r="T48" s="2"/>
    </row>
    <row r="49" spans="7:20" s="1" customFormat="1" ht="6" customHeight="1" x14ac:dyDescent="0.2">
      <c r="R49" s="74"/>
      <c r="T49" s="2"/>
    </row>
    <row r="50" spans="7:20" s="1" customFormat="1" x14ac:dyDescent="0.2">
      <c r="R50" s="74"/>
      <c r="T50" s="2"/>
    </row>
    <row r="51" spans="7:20" s="1" customFormat="1" x14ac:dyDescent="0.2">
      <c r="R51" s="74"/>
      <c r="T51" s="2"/>
    </row>
    <row r="52" spans="7:20" s="1" customFormat="1" ht="12.75" x14ac:dyDescent="0.2">
      <c r="G52" s="75"/>
      <c r="H52" s="75"/>
      <c r="I52" s="75"/>
      <c r="L52" s="75"/>
      <c r="M52" s="75"/>
      <c r="P52" s="76"/>
      <c r="Q52" s="76"/>
      <c r="R52" s="74"/>
      <c r="T52" s="2"/>
    </row>
    <row r="53" spans="7:20" s="1" customFormat="1" ht="7.9" customHeight="1" x14ac:dyDescent="0.2">
      <c r="G53" s="75"/>
      <c r="H53" s="75"/>
      <c r="I53" s="75"/>
      <c r="L53" s="75"/>
      <c r="M53" s="75"/>
      <c r="P53" s="76"/>
      <c r="Q53" s="76"/>
      <c r="R53" s="74"/>
      <c r="T53" s="2"/>
    </row>
    <row r="54" spans="7:20" s="1" customFormat="1" ht="12.75" x14ac:dyDescent="0.2">
      <c r="G54" s="75"/>
      <c r="H54" s="75"/>
      <c r="I54" s="75"/>
      <c r="L54" s="75"/>
      <c r="M54" s="75"/>
      <c r="P54" s="76"/>
      <c r="Q54" s="76"/>
      <c r="R54" s="74"/>
      <c r="T54" s="2"/>
    </row>
    <row r="55" spans="7:20" s="1" customFormat="1" ht="6" customHeight="1" x14ac:dyDescent="0.2">
      <c r="G55" s="75"/>
      <c r="H55" s="75"/>
      <c r="I55" s="75"/>
      <c r="L55" s="75"/>
      <c r="M55" s="75"/>
      <c r="P55" s="76"/>
      <c r="Q55" s="76"/>
      <c r="R55" s="74"/>
      <c r="T55" s="2"/>
    </row>
    <row r="56" spans="7:20" s="1" customFormat="1" ht="12.75" x14ac:dyDescent="0.2">
      <c r="G56" s="75"/>
      <c r="H56" s="75"/>
      <c r="I56" s="75"/>
      <c r="L56" s="75"/>
      <c r="M56" s="75"/>
      <c r="P56" s="76"/>
      <c r="Q56" s="76"/>
      <c r="R56" s="74"/>
      <c r="T56" s="2"/>
    </row>
    <row r="57" spans="7:20" s="1" customFormat="1" ht="12.75" x14ac:dyDescent="0.2">
      <c r="G57" s="75"/>
      <c r="H57" s="75"/>
      <c r="I57" s="75"/>
      <c r="L57" s="75"/>
      <c r="M57" s="75"/>
      <c r="P57" s="76"/>
      <c r="Q57" s="76"/>
      <c r="R57" s="74"/>
      <c r="T57" s="2"/>
    </row>
    <row r="58" spans="7:20" s="1" customFormat="1" ht="12.75" x14ac:dyDescent="0.2">
      <c r="G58" s="75"/>
      <c r="H58" s="75"/>
      <c r="I58" s="75"/>
      <c r="L58" s="75"/>
      <c r="M58" s="75"/>
      <c r="P58" s="76"/>
      <c r="Q58" s="76"/>
      <c r="R58" s="74"/>
      <c r="T58" s="2"/>
    </row>
    <row r="59" spans="7:20" s="1" customFormat="1" ht="12.75" x14ac:dyDescent="0.2">
      <c r="G59" s="75"/>
      <c r="H59" s="75"/>
      <c r="I59" s="75"/>
      <c r="L59" s="75"/>
      <c r="M59" s="75"/>
      <c r="P59" s="76"/>
      <c r="Q59" s="76"/>
      <c r="R59" s="74"/>
      <c r="T59" s="2"/>
    </row>
    <row r="60" spans="7:20" s="1" customFormat="1" ht="12.75" x14ac:dyDescent="0.2">
      <c r="G60" s="75"/>
      <c r="H60" s="75"/>
      <c r="I60" s="75"/>
      <c r="L60" s="75"/>
      <c r="M60" s="75"/>
      <c r="P60" s="76"/>
      <c r="Q60" s="76"/>
      <c r="R60" s="74"/>
      <c r="T60" s="2"/>
    </row>
    <row r="61" spans="7:20" s="1" customFormat="1" ht="12.75" x14ac:dyDescent="0.2">
      <c r="G61" s="75"/>
      <c r="H61" s="75"/>
      <c r="I61" s="75"/>
      <c r="L61" s="75"/>
      <c r="M61" s="75"/>
      <c r="P61" s="76"/>
      <c r="Q61" s="76"/>
      <c r="R61" s="74"/>
      <c r="T61" s="2"/>
    </row>
    <row r="62" spans="7:20" s="1" customFormat="1" ht="13.15" customHeight="1" x14ac:dyDescent="0.2">
      <c r="G62" s="75"/>
      <c r="H62" s="75"/>
      <c r="I62" s="75"/>
      <c r="L62" s="75"/>
      <c r="M62" s="75"/>
      <c r="P62" s="76"/>
      <c r="Q62" s="76"/>
      <c r="R62" s="74"/>
      <c r="T62" s="2"/>
    </row>
    <row r="63" spans="7:20" s="1" customFormat="1" ht="12.75" x14ac:dyDescent="0.2">
      <c r="G63" s="75"/>
      <c r="H63" s="75"/>
      <c r="I63" s="75"/>
      <c r="L63" s="75"/>
      <c r="M63" s="75"/>
      <c r="P63" s="76"/>
      <c r="Q63" s="75"/>
      <c r="R63" s="74"/>
      <c r="T63" s="2"/>
    </row>
    <row r="64" spans="7:20" s="1" customFormat="1" ht="12.6" customHeight="1" x14ac:dyDescent="0.2">
      <c r="G64" s="75"/>
      <c r="H64" s="75"/>
      <c r="I64" s="75"/>
      <c r="L64" s="75"/>
      <c r="M64" s="75"/>
      <c r="P64" s="76"/>
      <c r="Q64" s="75"/>
      <c r="R64" s="74"/>
      <c r="T64" s="2"/>
    </row>
    <row r="65" spans="7:20" s="1" customFormat="1" x14ac:dyDescent="0.2">
      <c r="G65" s="75"/>
      <c r="H65" s="75"/>
      <c r="I65" s="75"/>
      <c r="L65" s="75"/>
      <c r="M65" s="75"/>
      <c r="Q65" s="75"/>
      <c r="R65" s="74"/>
      <c r="T65" s="2"/>
    </row>
    <row r="66" spans="7:20" s="1" customFormat="1" x14ac:dyDescent="0.2">
      <c r="G66" s="75"/>
      <c r="H66" s="75"/>
      <c r="I66" s="75"/>
      <c r="L66" s="75"/>
      <c r="M66" s="75"/>
      <c r="Q66" s="75"/>
      <c r="R66" s="74"/>
      <c r="T66" s="2"/>
    </row>
    <row r="67" spans="7:20" s="1" customFormat="1" x14ac:dyDescent="0.2">
      <c r="G67" s="75"/>
      <c r="H67" s="75"/>
      <c r="I67" s="75"/>
      <c r="L67" s="75"/>
      <c r="M67" s="75"/>
      <c r="Q67" s="75"/>
      <c r="R67" s="74"/>
      <c r="T67" s="2"/>
    </row>
    <row r="68" spans="7:20" s="1" customFormat="1" x14ac:dyDescent="0.2">
      <c r="G68" s="75"/>
      <c r="H68" s="75"/>
      <c r="I68" s="75"/>
      <c r="L68" s="75"/>
      <c r="M68" s="75"/>
      <c r="Q68" s="75"/>
      <c r="R68" s="74"/>
      <c r="T68" s="2"/>
    </row>
    <row r="69" spans="7:20" s="1" customFormat="1" x14ac:dyDescent="0.2">
      <c r="G69" s="75"/>
      <c r="H69" s="75"/>
      <c r="I69" s="75"/>
      <c r="L69" s="75"/>
      <c r="M69" s="75"/>
      <c r="Q69" s="75"/>
      <c r="R69" s="74"/>
      <c r="T69" s="2"/>
    </row>
    <row r="70" spans="7:20" s="1" customFormat="1" x14ac:dyDescent="0.2">
      <c r="G70" s="75"/>
      <c r="H70" s="75"/>
      <c r="I70" s="75"/>
      <c r="L70" s="75"/>
      <c r="M70" s="75"/>
      <c r="Q70" s="75"/>
      <c r="R70" s="74"/>
      <c r="T70" s="2"/>
    </row>
    <row r="71" spans="7:20" s="1" customFormat="1" x14ac:dyDescent="0.2">
      <c r="G71" s="75"/>
      <c r="H71" s="75"/>
      <c r="I71" s="75"/>
      <c r="L71" s="75"/>
      <c r="M71" s="75"/>
      <c r="Q71" s="75"/>
      <c r="R71" s="74"/>
      <c r="T71" s="2"/>
    </row>
    <row r="72" spans="7:20" s="1" customFormat="1" x14ac:dyDescent="0.2">
      <c r="G72" s="75"/>
      <c r="H72" s="75"/>
      <c r="I72" s="75"/>
      <c r="L72" s="75"/>
      <c r="M72" s="75"/>
      <c r="Q72" s="75"/>
      <c r="R72" s="74"/>
      <c r="T72" s="2"/>
    </row>
    <row r="73" spans="7:20" s="1" customFormat="1" x14ac:dyDescent="0.2">
      <c r="G73" s="75"/>
      <c r="H73" s="75"/>
      <c r="I73" s="75"/>
      <c r="L73" s="75"/>
      <c r="M73" s="75"/>
      <c r="Q73" s="75"/>
      <c r="R73" s="74"/>
      <c r="T73" s="2"/>
    </row>
    <row r="74" spans="7:20" s="1" customFormat="1" x14ac:dyDescent="0.2">
      <c r="G74" s="75"/>
      <c r="H74" s="75"/>
      <c r="I74" s="75"/>
      <c r="L74" s="75"/>
      <c r="M74" s="75"/>
      <c r="Q74" s="75"/>
      <c r="R74" s="74"/>
      <c r="T74" s="2"/>
    </row>
    <row r="75" spans="7:20" s="1" customFormat="1" x14ac:dyDescent="0.2">
      <c r="G75" s="75"/>
      <c r="H75" s="75"/>
      <c r="I75" s="75"/>
      <c r="L75" s="75"/>
      <c r="M75" s="75"/>
      <c r="Q75" s="75"/>
      <c r="R75" s="74"/>
      <c r="T75" s="2"/>
    </row>
    <row r="76" spans="7:20" s="1" customFormat="1" x14ac:dyDescent="0.2">
      <c r="G76" s="75"/>
      <c r="H76" s="75"/>
      <c r="I76" s="75"/>
      <c r="L76" s="75"/>
      <c r="M76" s="75"/>
      <c r="Q76" s="75"/>
      <c r="R76" s="74"/>
      <c r="T76" s="2"/>
    </row>
    <row r="77" spans="7:20" s="1" customFormat="1" x14ac:dyDescent="0.2">
      <c r="G77" s="75"/>
      <c r="H77" s="75"/>
      <c r="I77" s="75"/>
      <c r="L77" s="75"/>
      <c r="M77" s="75"/>
      <c r="Q77" s="75"/>
      <c r="R77" s="74"/>
      <c r="T77" s="2"/>
    </row>
    <row r="78" spans="7:20" s="1" customFormat="1" x14ac:dyDescent="0.2">
      <c r="G78" s="75"/>
      <c r="H78" s="75"/>
      <c r="I78" s="75"/>
      <c r="L78" s="75"/>
      <c r="M78" s="75"/>
      <c r="Q78" s="75"/>
      <c r="R78" s="74"/>
      <c r="T78" s="2"/>
    </row>
    <row r="79" spans="7:20" s="1" customFormat="1" x14ac:dyDescent="0.2">
      <c r="G79" s="75"/>
      <c r="H79" s="75"/>
      <c r="I79" s="75"/>
      <c r="L79" s="75"/>
      <c r="M79" s="75"/>
      <c r="Q79" s="75"/>
      <c r="R79" s="74"/>
      <c r="T79" s="2"/>
    </row>
    <row r="80" spans="7:20" s="1" customFormat="1" x14ac:dyDescent="0.2">
      <c r="G80" s="75"/>
      <c r="H80" s="75"/>
      <c r="I80" s="75"/>
      <c r="L80" s="75"/>
      <c r="M80" s="75"/>
      <c r="Q80" s="75"/>
      <c r="R80" s="74"/>
      <c r="T80" s="2"/>
    </row>
    <row r="81" spans="7:20" s="1" customFormat="1" x14ac:dyDescent="0.2">
      <c r="G81" s="75"/>
      <c r="H81" s="75"/>
      <c r="I81" s="75"/>
      <c r="L81" s="75"/>
      <c r="M81" s="75"/>
      <c r="Q81" s="75"/>
      <c r="R81" s="74"/>
      <c r="T81" s="2"/>
    </row>
    <row r="82" spans="7:20" s="1" customFormat="1" x14ac:dyDescent="0.2">
      <c r="G82" s="75"/>
      <c r="H82" s="75"/>
      <c r="I82" s="75"/>
      <c r="L82" s="75"/>
      <c r="M82" s="75"/>
      <c r="Q82" s="75"/>
      <c r="R82" s="74"/>
      <c r="T82" s="2"/>
    </row>
    <row r="83" spans="7:20" s="1" customFormat="1" x14ac:dyDescent="0.2">
      <c r="G83" s="75"/>
      <c r="H83" s="75"/>
      <c r="I83" s="75"/>
      <c r="L83" s="75"/>
      <c r="M83" s="75"/>
      <c r="Q83" s="75"/>
      <c r="R83" s="74"/>
      <c r="T83" s="2"/>
    </row>
    <row r="84" spans="7:20" s="1" customFormat="1" x14ac:dyDescent="0.2">
      <c r="G84" s="75"/>
      <c r="H84" s="75"/>
      <c r="I84" s="75"/>
      <c r="L84" s="75"/>
      <c r="M84" s="75"/>
      <c r="Q84" s="75"/>
      <c r="R84" s="74"/>
      <c r="T84" s="2"/>
    </row>
    <row r="85" spans="7:20" s="1" customFormat="1" x14ac:dyDescent="0.2">
      <c r="G85" s="75"/>
      <c r="H85" s="75"/>
      <c r="I85" s="75"/>
      <c r="L85" s="75"/>
      <c r="M85" s="75"/>
      <c r="Q85" s="75"/>
      <c r="R85" s="74"/>
      <c r="T85" s="2"/>
    </row>
    <row r="86" spans="7:20" s="1" customFormat="1" x14ac:dyDescent="0.2">
      <c r="G86" s="75"/>
      <c r="H86" s="75"/>
      <c r="I86" s="75"/>
      <c r="L86" s="75"/>
      <c r="M86" s="75"/>
      <c r="Q86" s="75"/>
      <c r="R86" s="74"/>
      <c r="T86" s="2"/>
    </row>
    <row r="87" spans="7:20" s="1" customFormat="1" x14ac:dyDescent="0.2">
      <c r="G87" s="75"/>
      <c r="H87" s="75"/>
      <c r="I87" s="75"/>
      <c r="L87" s="75"/>
      <c r="M87" s="75"/>
      <c r="Q87" s="75"/>
      <c r="R87" s="74"/>
      <c r="T87" s="2"/>
    </row>
    <row r="88" spans="7:20" s="1" customFormat="1" x14ac:dyDescent="0.2">
      <c r="G88" s="75"/>
      <c r="H88" s="75"/>
      <c r="I88" s="75"/>
      <c r="L88" s="75"/>
      <c r="M88" s="75"/>
      <c r="Q88" s="75"/>
      <c r="R88" s="74"/>
      <c r="T88" s="2"/>
    </row>
    <row r="89" spans="7:20" s="1" customFormat="1" x14ac:dyDescent="0.2">
      <c r="G89" s="75"/>
      <c r="H89" s="75"/>
      <c r="I89" s="75"/>
      <c r="L89" s="75"/>
      <c r="M89" s="75"/>
      <c r="Q89" s="75"/>
      <c r="R89" s="74"/>
      <c r="T89" s="2"/>
    </row>
    <row r="90" spans="7:20" s="1" customFormat="1" x14ac:dyDescent="0.2">
      <c r="G90" s="75"/>
      <c r="H90" s="75"/>
      <c r="I90" s="75"/>
      <c r="L90" s="75"/>
      <c r="M90" s="75"/>
      <c r="Q90" s="75"/>
      <c r="R90" s="74"/>
      <c r="T90" s="2"/>
    </row>
    <row r="91" spans="7:20" s="1" customFormat="1" x14ac:dyDescent="0.2">
      <c r="G91" s="75"/>
      <c r="H91" s="75"/>
      <c r="I91" s="75"/>
      <c r="L91" s="75"/>
      <c r="M91" s="75"/>
      <c r="Q91" s="75"/>
      <c r="R91" s="74"/>
      <c r="T91" s="2"/>
    </row>
    <row r="92" spans="7:20" s="1" customFormat="1" x14ac:dyDescent="0.2">
      <c r="G92" s="75"/>
      <c r="H92" s="75"/>
      <c r="I92" s="75"/>
      <c r="L92" s="75"/>
      <c r="M92" s="75"/>
      <c r="Q92" s="75"/>
      <c r="R92" s="74"/>
      <c r="T92" s="2"/>
    </row>
    <row r="93" spans="7:20" s="1" customFormat="1" x14ac:dyDescent="0.2">
      <c r="G93" s="75"/>
      <c r="H93" s="75"/>
      <c r="I93" s="75"/>
      <c r="L93" s="75"/>
      <c r="M93" s="75"/>
      <c r="Q93" s="75"/>
      <c r="R93" s="74"/>
      <c r="T93" s="2"/>
    </row>
    <row r="94" spans="7:20" s="1" customFormat="1" x14ac:dyDescent="0.2">
      <c r="G94" s="75"/>
      <c r="H94" s="75"/>
      <c r="I94" s="75"/>
      <c r="L94" s="75"/>
      <c r="M94" s="75"/>
      <c r="Q94" s="75"/>
      <c r="R94" s="74"/>
      <c r="T94" s="2"/>
    </row>
    <row r="95" spans="7:20" s="1" customFormat="1" x14ac:dyDescent="0.2">
      <c r="G95" s="75"/>
      <c r="H95" s="75"/>
      <c r="I95" s="75"/>
      <c r="L95" s="75"/>
      <c r="M95" s="75"/>
      <c r="Q95" s="75"/>
      <c r="R95" s="74"/>
      <c r="T95" s="2"/>
    </row>
    <row r="96" spans="7:20" s="1" customFormat="1" x14ac:dyDescent="0.2">
      <c r="G96" s="75"/>
      <c r="H96" s="75"/>
      <c r="I96" s="75"/>
      <c r="L96" s="75"/>
      <c r="M96" s="75"/>
      <c r="Q96" s="75"/>
      <c r="R96" s="74"/>
      <c r="T96" s="2"/>
    </row>
    <row r="97" spans="7:20" s="1" customFormat="1" x14ac:dyDescent="0.2">
      <c r="G97" s="75"/>
      <c r="H97" s="75"/>
      <c r="I97" s="75"/>
      <c r="L97" s="75"/>
      <c r="M97" s="75"/>
      <c r="Q97" s="75"/>
      <c r="R97" s="74"/>
      <c r="T97" s="2"/>
    </row>
    <row r="98" spans="7:20" s="1" customFormat="1" x14ac:dyDescent="0.2">
      <c r="G98" s="75"/>
      <c r="H98" s="75"/>
      <c r="I98" s="75"/>
      <c r="L98" s="75"/>
      <c r="M98" s="75"/>
      <c r="Q98" s="75"/>
      <c r="R98" s="74"/>
      <c r="T98" s="2"/>
    </row>
    <row r="99" spans="7:20" s="1" customFormat="1" x14ac:dyDescent="0.2">
      <c r="G99" s="75"/>
      <c r="H99" s="75"/>
      <c r="I99" s="75"/>
      <c r="L99" s="75"/>
      <c r="M99" s="75"/>
      <c r="Q99" s="75"/>
      <c r="R99" s="74"/>
      <c r="T99" s="2"/>
    </row>
    <row r="100" spans="7:20" s="1" customFormat="1" x14ac:dyDescent="0.2">
      <c r="G100" s="75"/>
      <c r="H100" s="75"/>
      <c r="I100" s="75"/>
      <c r="L100" s="75"/>
      <c r="M100" s="75"/>
      <c r="Q100" s="75"/>
      <c r="R100" s="74"/>
      <c r="T100" s="2"/>
    </row>
    <row r="101" spans="7:20" s="1" customFormat="1" x14ac:dyDescent="0.2">
      <c r="G101" s="75"/>
      <c r="H101" s="75"/>
      <c r="I101" s="75"/>
      <c r="L101" s="75"/>
      <c r="M101" s="75"/>
      <c r="Q101" s="75"/>
      <c r="R101" s="74"/>
      <c r="T101" s="2"/>
    </row>
    <row r="102" spans="7:20" s="1" customFormat="1" x14ac:dyDescent="0.2">
      <c r="G102" s="75"/>
      <c r="H102" s="75"/>
      <c r="I102" s="75"/>
      <c r="L102" s="75"/>
      <c r="M102" s="75"/>
      <c r="Q102" s="75"/>
      <c r="R102" s="74"/>
      <c r="T102" s="2"/>
    </row>
    <row r="103" spans="7:20" s="1" customFormat="1" x14ac:dyDescent="0.2">
      <c r="G103" s="75"/>
      <c r="H103" s="75"/>
      <c r="I103" s="75"/>
      <c r="L103" s="75"/>
      <c r="M103" s="75"/>
      <c r="Q103" s="75"/>
      <c r="R103" s="74"/>
      <c r="T103" s="2"/>
    </row>
    <row r="104" spans="7:20" s="1" customFormat="1" x14ac:dyDescent="0.2">
      <c r="G104" s="75"/>
      <c r="H104" s="75"/>
      <c r="I104" s="75"/>
      <c r="L104" s="75"/>
      <c r="M104" s="75"/>
      <c r="Q104" s="75"/>
      <c r="R104" s="74"/>
      <c r="T104" s="2"/>
    </row>
    <row r="105" spans="7:20" s="1" customFormat="1" x14ac:dyDescent="0.2">
      <c r="G105" s="75"/>
      <c r="H105" s="75"/>
      <c r="I105" s="75"/>
      <c r="L105" s="75"/>
      <c r="M105" s="75"/>
      <c r="Q105" s="75"/>
      <c r="R105" s="74"/>
      <c r="T105" s="2"/>
    </row>
    <row r="106" spans="7:20" s="1" customFormat="1" x14ac:dyDescent="0.2">
      <c r="G106" s="75"/>
      <c r="H106" s="75"/>
      <c r="I106" s="75"/>
      <c r="L106" s="75"/>
      <c r="M106" s="75"/>
      <c r="Q106" s="75"/>
      <c r="R106" s="74"/>
      <c r="T106" s="2"/>
    </row>
    <row r="107" spans="7:20" s="1" customFormat="1" x14ac:dyDescent="0.2">
      <c r="G107" s="75"/>
      <c r="H107" s="75"/>
      <c r="I107" s="75"/>
      <c r="L107" s="75"/>
      <c r="M107" s="75"/>
      <c r="Q107" s="75"/>
      <c r="R107" s="74"/>
      <c r="T107" s="2"/>
    </row>
    <row r="108" spans="7:20" s="1" customFormat="1" x14ac:dyDescent="0.2">
      <c r="G108" s="75"/>
      <c r="H108" s="75"/>
      <c r="I108" s="75"/>
      <c r="L108" s="75"/>
      <c r="M108" s="75"/>
      <c r="Q108" s="75"/>
      <c r="R108" s="74"/>
      <c r="T108" s="2"/>
    </row>
    <row r="109" spans="7:20" s="1" customFormat="1" x14ac:dyDescent="0.2">
      <c r="G109" s="75"/>
      <c r="H109" s="75"/>
      <c r="I109" s="75"/>
      <c r="L109" s="75"/>
      <c r="M109" s="75"/>
      <c r="Q109" s="75"/>
      <c r="R109" s="74"/>
      <c r="T109" s="2"/>
    </row>
    <row r="110" spans="7:20" s="1" customFormat="1" x14ac:dyDescent="0.2">
      <c r="G110" s="75"/>
      <c r="H110" s="75"/>
      <c r="I110" s="75"/>
      <c r="L110" s="75"/>
      <c r="M110" s="75"/>
      <c r="Q110" s="75"/>
      <c r="R110" s="74"/>
      <c r="T110" s="2"/>
    </row>
    <row r="111" spans="7:20" s="1" customFormat="1" x14ac:dyDescent="0.2">
      <c r="G111" s="75"/>
      <c r="H111" s="75"/>
      <c r="I111" s="75"/>
      <c r="L111" s="75"/>
      <c r="M111" s="75"/>
      <c r="Q111" s="75"/>
      <c r="R111" s="74"/>
      <c r="T111" s="2"/>
    </row>
    <row r="112" spans="7:20" s="1" customFormat="1" x14ac:dyDescent="0.2">
      <c r="G112" s="75"/>
      <c r="H112" s="75"/>
      <c r="I112" s="75"/>
      <c r="L112" s="75"/>
      <c r="M112" s="75"/>
      <c r="Q112" s="75"/>
      <c r="R112" s="74"/>
      <c r="T112" s="2"/>
    </row>
    <row r="113" spans="7:20" s="1" customFormat="1" x14ac:dyDescent="0.2">
      <c r="G113" s="75"/>
      <c r="H113" s="75"/>
      <c r="I113" s="75"/>
      <c r="L113" s="75"/>
      <c r="M113" s="75"/>
      <c r="Q113" s="75"/>
      <c r="R113" s="74"/>
      <c r="T113" s="2"/>
    </row>
    <row r="114" spans="7:20" s="1" customFormat="1" x14ac:dyDescent="0.2">
      <c r="G114" s="75"/>
      <c r="H114" s="75"/>
      <c r="I114" s="75"/>
      <c r="L114" s="75"/>
      <c r="M114" s="75"/>
      <c r="Q114" s="75"/>
      <c r="R114" s="74"/>
      <c r="T114" s="2"/>
    </row>
    <row r="115" spans="7:20" s="1" customFormat="1" x14ac:dyDescent="0.2">
      <c r="G115" s="75"/>
      <c r="H115" s="75"/>
      <c r="I115" s="75"/>
      <c r="L115" s="75"/>
      <c r="M115" s="75"/>
      <c r="Q115" s="75"/>
      <c r="R115" s="74"/>
      <c r="T115" s="2"/>
    </row>
    <row r="116" spans="7:20" s="1" customFormat="1" x14ac:dyDescent="0.2">
      <c r="G116" s="75"/>
      <c r="H116" s="75"/>
      <c r="I116" s="75"/>
      <c r="L116" s="75"/>
      <c r="M116" s="75"/>
      <c r="Q116" s="75"/>
      <c r="R116" s="74"/>
      <c r="T116" s="2"/>
    </row>
    <row r="117" spans="7:20" s="1" customFormat="1" x14ac:dyDescent="0.2">
      <c r="G117" s="75"/>
      <c r="H117" s="75"/>
      <c r="I117" s="75"/>
      <c r="L117" s="75"/>
      <c r="M117" s="75"/>
      <c r="Q117" s="75"/>
      <c r="R117" s="74"/>
      <c r="T117" s="2"/>
    </row>
    <row r="118" spans="7:20" s="1" customFormat="1" x14ac:dyDescent="0.2">
      <c r="G118" s="75"/>
      <c r="H118" s="75"/>
      <c r="I118" s="75"/>
      <c r="L118" s="75"/>
      <c r="M118" s="75"/>
      <c r="Q118" s="75"/>
      <c r="R118" s="74"/>
      <c r="T118" s="2"/>
    </row>
    <row r="119" spans="7:20" s="1" customFormat="1" x14ac:dyDescent="0.2">
      <c r="G119" s="75"/>
      <c r="H119" s="75"/>
      <c r="I119" s="75"/>
      <c r="L119" s="75"/>
      <c r="M119" s="75"/>
      <c r="Q119" s="75"/>
      <c r="R119" s="74"/>
      <c r="T119" s="2"/>
    </row>
    <row r="120" spans="7:20" s="1" customFormat="1" x14ac:dyDescent="0.2">
      <c r="G120" s="75"/>
      <c r="H120" s="75"/>
      <c r="I120" s="75"/>
      <c r="L120" s="75"/>
      <c r="M120" s="75"/>
      <c r="Q120" s="75"/>
      <c r="R120" s="74"/>
      <c r="T120" s="2"/>
    </row>
    <row r="121" spans="7:20" s="1" customFormat="1" x14ac:dyDescent="0.2">
      <c r="G121" s="75"/>
      <c r="H121" s="75"/>
      <c r="I121" s="75"/>
      <c r="L121" s="75"/>
      <c r="M121" s="75"/>
      <c r="Q121" s="75"/>
      <c r="R121" s="74"/>
      <c r="T121" s="2"/>
    </row>
    <row r="122" spans="7:20" s="1" customFormat="1" x14ac:dyDescent="0.2">
      <c r="G122" s="75"/>
      <c r="H122" s="75"/>
      <c r="I122" s="75"/>
      <c r="L122" s="75"/>
      <c r="M122" s="75"/>
      <c r="Q122" s="75"/>
      <c r="R122" s="74"/>
      <c r="T122" s="2"/>
    </row>
    <row r="123" spans="7:20" s="1" customFormat="1" x14ac:dyDescent="0.2">
      <c r="G123" s="75"/>
      <c r="H123" s="75"/>
      <c r="I123" s="75"/>
      <c r="L123" s="75"/>
      <c r="M123" s="75"/>
      <c r="Q123" s="75"/>
      <c r="R123" s="74"/>
      <c r="T123" s="2"/>
    </row>
    <row r="124" spans="7:20" s="1" customFormat="1" x14ac:dyDescent="0.2">
      <c r="G124" s="75"/>
      <c r="H124" s="75"/>
      <c r="I124" s="75"/>
      <c r="L124" s="75"/>
      <c r="M124" s="75"/>
      <c r="Q124" s="75"/>
      <c r="R124" s="74"/>
      <c r="T124" s="2"/>
    </row>
    <row r="125" spans="7:20" s="1" customFormat="1" x14ac:dyDescent="0.2">
      <c r="G125" s="75"/>
      <c r="H125" s="75"/>
      <c r="I125" s="75"/>
      <c r="L125" s="75"/>
      <c r="M125" s="75"/>
      <c r="Q125" s="75"/>
      <c r="R125" s="74"/>
      <c r="T125" s="2"/>
    </row>
    <row r="126" spans="7:20" s="1" customFormat="1" x14ac:dyDescent="0.2">
      <c r="G126" s="75"/>
      <c r="H126" s="75"/>
      <c r="I126" s="75"/>
      <c r="L126" s="75"/>
      <c r="M126" s="75"/>
      <c r="Q126" s="75"/>
      <c r="R126" s="74"/>
      <c r="T126" s="2"/>
    </row>
    <row r="127" spans="7:20" s="1" customFormat="1" x14ac:dyDescent="0.2">
      <c r="G127" s="75"/>
      <c r="H127" s="75"/>
      <c r="I127" s="75"/>
      <c r="L127" s="75"/>
      <c r="M127" s="75"/>
      <c r="Q127" s="75"/>
      <c r="R127" s="74"/>
      <c r="T127" s="2"/>
    </row>
    <row r="128" spans="7:20" s="1" customFormat="1" x14ac:dyDescent="0.2">
      <c r="G128" s="75"/>
      <c r="H128" s="75"/>
      <c r="I128" s="75"/>
      <c r="L128" s="75"/>
      <c r="M128" s="75"/>
      <c r="Q128" s="75"/>
      <c r="R128" s="74"/>
      <c r="T128" s="2"/>
    </row>
    <row r="129" spans="7:20" s="1" customFormat="1" x14ac:dyDescent="0.2">
      <c r="G129" s="75"/>
      <c r="H129" s="75"/>
      <c r="I129" s="75"/>
      <c r="L129" s="75"/>
      <c r="M129" s="75"/>
      <c r="Q129" s="75"/>
      <c r="R129" s="74"/>
      <c r="T129" s="2"/>
    </row>
    <row r="130" spans="7:20" s="1" customFormat="1" x14ac:dyDescent="0.2">
      <c r="G130" s="75"/>
      <c r="H130" s="75"/>
      <c r="I130" s="75"/>
      <c r="L130" s="75"/>
      <c r="M130" s="75"/>
      <c r="Q130" s="75"/>
      <c r="R130" s="74"/>
      <c r="T130" s="2"/>
    </row>
    <row r="131" spans="7:20" s="1" customFormat="1" x14ac:dyDescent="0.2">
      <c r="G131" s="75"/>
      <c r="H131" s="75"/>
      <c r="I131" s="75"/>
      <c r="L131" s="75"/>
      <c r="M131" s="75"/>
      <c r="Q131" s="75"/>
      <c r="R131" s="74"/>
      <c r="T131" s="2"/>
    </row>
    <row r="132" spans="7:20" s="1" customFormat="1" x14ac:dyDescent="0.2">
      <c r="G132" s="75"/>
      <c r="H132" s="75"/>
      <c r="I132" s="75"/>
      <c r="L132" s="75"/>
      <c r="M132" s="75"/>
      <c r="Q132" s="75"/>
      <c r="R132" s="74"/>
      <c r="T132" s="2"/>
    </row>
    <row r="133" spans="7:20" s="1" customFormat="1" x14ac:dyDescent="0.2">
      <c r="G133" s="75"/>
      <c r="H133" s="75"/>
      <c r="I133" s="75"/>
      <c r="L133" s="75"/>
      <c r="M133" s="75"/>
      <c r="Q133" s="75"/>
      <c r="R133" s="74"/>
      <c r="T133" s="2"/>
    </row>
    <row r="134" spans="7:20" s="1" customFormat="1" x14ac:dyDescent="0.2">
      <c r="G134" s="75"/>
      <c r="H134" s="75"/>
      <c r="I134" s="75"/>
      <c r="L134" s="75"/>
      <c r="M134" s="75"/>
      <c r="Q134" s="75"/>
      <c r="R134" s="74"/>
      <c r="T134" s="2"/>
    </row>
    <row r="135" spans="7:20" s="1" customFormat="1" x14ac:dyDescent="0.2">
      <c r="G135" s="75"/>
      <c r="H135" s="75"/>
      <c r="I135" s="75"/>
      <c r="L135" s="75"/>
      <c r="M135" s="75"/>
      <c r="Q135" s="75"/>
      <c r="R135" s="74"/>
      <c r="T135" s="2"/>
    </row>
    <row r="136" spans="7:20" s="1" customFormat="1" x14ac:dyDescent="0.2">
      <c r="G136" s="75"/>
      <c r="H136" s="75"/>
      <c r="I136" s="75"/>
      <c r="L136" s="75"/>
      <c r="M136" s="75"/>
      <c r="Q136" s="75"/>
      <c r="R136" s="74"/>
      <c r="T136" s="2"/>
    </row>
    <row r="137" spans="7:20" s="1" customFormat="1" x14ac:dyDescent="0.2">
      <c r="G137" s="75"/>
      <c r="H137" s="75"/>
      <c r="I137" s="75"/>
      <c r="L137" s="75"/>
      <c r="M137" s="75"/>
      <c r="Q137" s="75"/>
      <c r="R137" s="74"/>
      <c r="T137" s="2"/>
    </row>
    <row r="138" spans="7:20" s="1" customFormat="1" x14ac:dyDescent="0.2">
      <c r="G138" s="75"/>
      <c r="H138" s="75"/>
      <c r="I138" s="75"/>
      <c r="L138" s="75"/>
      <c r="M138" s="75"/>
      <c r="Q138" s="75"/>
      <c r="R138" s="74"/>
      <c r="T138" s="2"/>
    </row>
    <row r="139" spans="7:20" s="1" customFormat="1" x14ac:dyDescent="0.2">
      <c r="G139" s="75"/>
      <c r="H139" s="75"/>
      <c r="I139" s="75"/>
      <c r="L139" s="75"/>
      <c r="M139" s="75"/>
      <c r="Q139" s="75"/>
      <c r="R139" s="74"/>
      <c r="T139" s="2"/>
    </row>
    <row r="140" spans="7:20" s="1" customFormat="1" x14ac:dyDescent="0.2">
      <c r="G140" s="75"/>
      <c r="H140" s="75"/>
      <c r="I140" s="75"/>
      <c r="L140" s="75"/>
      <c r="M140" s="75"/>
      <c r="Q140" s="75"/>
      <c r="R140" s="74"/>
      <c r="T140" s="2"/>
    </row>
    <row r="141" spans="7:20" s="1" customFormat="1" x14ac:dyDescent="0.2">
      <c r="G141" s="75"/>
      <c r="H141" s="75"/>
      <c r="I141" s="75"/>
      <c r="L141" s="75"/>
      <c r="M141" s="75"/>
      <c r="Q141" s="75"/>
      <c r="R141" s="74"/>
      <c r="T141" s="2"/>
    </row>
    <row r="142" spans="7:20" s="1" customFormat="1" x14ac:dyDescent="0.2">
      <c r="G142" s="75"/>
      <c r="H142" s="75"/>
      <c r="I142" s="75"/>
      <c r="L142" s="75"/>
      <c r="M142" s="75"/>
      <c r="Q142" s="75"/>
      <c r="R142" s="74"/>
      <c r="T142" s="2"/>
    </row>
    <row r="143" spans="7:20" s="1" customFormat="1" x14ac:dyDescent="0.2">
      <c r="G143" s="75"/>
      <c r="H143" s="75"/>
      <c r="I143" s="75"/>
      <c r="L143" s="75"/>
      <c r="M143" s="75"/>
      <c r="Q143" s="75"/>
      <c r="R143" s="74"/>
      <c r="T143" s="2"/>
    </row>
    <row r="144" spans="7:20" s="1" customFormat="1" x14ac:dyDescent="0.2">
      <c r="G144" s="75"/>
      <c r="H144" s="75"/>
      <c r="I144" s="75"/>
      <c r="L144" s="75"/>
      <c r="M144" s="75"/>
      <c r="Q144" s="75"/>
      <c r="R144" s="74"/>
      <c r="T144" s="2"/>
    </row>
    <row r="145" spans="7:20" s="1" customFormat="1" x14ac:dyDescent="0.2">
      <c r="G145" s="75"/>
      <c r="H145" s="75"/>
      <c r="I145" s="75"/>
      <c r="L145" s="75"/>
      <c r="M145" s="75"/>
      <c r="Q145" s="75"/>
      <c r="R145" s="74"/>
      <c r="T145" s="2"/>
    </row>
    <row r="146" spans="7:20" s="1" customFormat="1" x14ac:dyDescent="0.2">
      <c r="G146" s="75"/>
      <c r="H146" s="75"/>
      <c r="I146" s="75"/>
      <c r="L146" s="75"/>
      <c r="M146" s="75"/>
      <c r="Q146" s="75"/>
      <c r="R146" s="74"/>
      <c r="T146" s="2"/>
    </row>
    <row r="147" spans="7:20" s="1" customFormat="1" x14ac:dyDescent="0.2">
      <c r="G147" s="75"/>
      <c r="H147" s="75"/>
      <c r="I147" s="75"/>
      <c r="L147" s="75"/>
      <c r="M147" s="75"/>
      <c r="Q147" s="75"/>
      <c r="R147" s="74"/>
      <c r="T147" s="2"/>
    </row>
    <row r="148" spans="7:20" s="1" customFormat="1" x14ac:dyDescent="0.2">
      <c r="G148" s="75"/>
      <c r="H148" s="75"/>
      <c r="I148" s="75"/>
      <c r="L148" s="75"/>
      <c r="M148" s="75"/>
      <c r="Q148" s="75"/>
      <c r="R148" s="74"/>
      <c r="T148" s="2"/>
    </row>
    <row r="149" spans="7:20" s="1" customFormat="1" x14ac:dyDescent="0.2">
      <c r="G149" s="75"/>
      <c r="H149" s="75"/>
      <c r="I149" s="75"/>
      <c r="L149" s="75"/>
      <c r="M149" s="75"/>
      <c r="Q149" s="75"/>
      <c r="R149" s="74"/>
      <c r="T149" s="2"/>
    </row>
    <row r="150" spans="7:20" s="1" customFormat="1" x14ac:dyDescent="0.2">
      <c r="G150" s="75"/>
      <c r="H150" s="75"/>
      <c r="I150" s="75"/>
      <c r="L150" s="75"/>
      <c r="M150" s="75"/>
      <c r="Q150" s="75"/>
      <c r="R150" s="74"/>
      <c r="T150" s="2"/>
    </row>
    <row r="151" spans="7:20" s="1" customFormat="1" x14ac:dyDescent="0.2">
      <c r="G151" s="75"/>
      <c r="H151" s="75"/>
      <c r="I151" s="75"/>
      <c r="L151" s="75"/>
      <c r="M151" s="75"/>
      <c r="Q151" s="75"/>
      <c r="R151" s="74"/>
      <c r="T151" s="2"/>
    </row>
    <row r="152" spans="7:20" s="1" customFormat="1" x14ac:dyDescent="0.2">
      <c r="G152" s="75"/>
      <c r="H152" s="75"/>
      <c r="I152" s="75"/>
      <c r="L152" s="75"/>
      <c r="M152" s="75"/>
      <c r="Q152" s="75"/>
      <c r="R152" s="74"/>
      <c r="T152" s="2"/>
    </row>
    <row r="153" spans="7:20" s="1" customFormat="1" x14ac:dyDescent="0.2">
      <c r="G153" s="75"/>
      <c r="H153" s="75"/>
      <c r="I153" s="75"/>
      <c r="L153" s="75"/>
      <c r="M153" s="75"/>
      <c r="Q153" s="75"/>
      <c r="R153" s="74"/>
      <c r="T153" s="2"/>
    </row>
    <row r="154" spans="7:20" s="1" customFormat="1" x14ac:dyDescent="0.2">
      <c r="G154" s="75"/>
      <c r="H154" s="75"/>
      <c r="I154" s="75"/>
      <c r="L154" s="75"/>
      <c r="M154" s="75"/>
      <c r="Q154" s="75"/>
      <c r="R154" s="74"/>
      <c r="T154" s="2"/>
    </row>
    <row r="155" spans="7:20" s="1" customFormat="1" x14ac:dyDescent="0.2">
      <c r="G155" s="75"/>
      <c r="H155" s="75"/>
      <c r="I155" s="75"/>
      <c r="L155" s="75"/>
      <c r="M155" s="75"/>
      <c r="Q155" s="75"/>
      <c r="R155" s="74"/>
      <c r="T155" s="2"/>
    </row>
    <row r="156" spans="7:20" s="1" customFormat="1" x14ac:dyDescent="0.2">
      <c r="G156" s="75"/>
      <c r="H156" s="75"/>
      <c r="I156" s="75"/>
      <c r="L156" s="75"/>
      <c r="M156" s="75"/>
      <c r="Q156" s="75"/>
      <c r="R156" s="74"/>
      <c r="T156" s="2"/>
    </row>
    <row r="157" spans="7:20" s="1" customFormat="1" x14ac:dyDescent="0.2">
      <c r="G157" s="75"/>
      <c r="H157" s="75"/>
      <c r="I157" s="75"/>
      <c r="L157" s="75"/>
      <c r="M157" s="75"/>
      <c r="Q157" s="75"/>
      <c r="R157" s="74"/>
      <c r="T157" s="2"/>
    </row>
    <row r="158" spans="7:20" s="1" customFormat="1" x14ac:dyDescent="0.2">
      <c r="G158" s="75"/>
      <c r="H158" s="75"/>
      <c r="I158" s="75"/>
      <c r="L158" s="75"/>
      <c r="M158" s="75"/>
      <c r="Q158" s="75"/>
      <c r="R158" s="74"/>
      <c r="T158" s="2"/>
    </row>
    <row r="159" spans="7:20" s="1" customFormat="1" x14ac:dyDescent="0.2">
      <c r="G159" s="75"/>
      <c r="H159" s="75"/>
      <c r="I159" s="75"/>
      <c r="L159" s="75"/>
      <c r="M159" s="75"/>
      <c r="Q159" s="75"/>
      <c r="R159" s="74"/>
      <c r="T159" s="2"/>
    </row>
    <row r="160" spans="7:20" s="1" customFormat="1" x14ac:dyDescent="0.2">
      <c r="G160" s="75"/>
      <c r="H160" s="75"/>
      <c r="I160" s="75"/>
      <c r="L160" s="75"/>
      <c r="M160" s="75"/>
      <c r="Q160" s="75"/>
      <c r="R160" s="74"/>
      <c r="T160" s="2"/>
    </row>
    <row r="161" spans="7:20" s="1" customFormat="1" x14ac:dyDescent="0.2">
      <c r="G161" s="75"/>
      <c r="H161" s="75"/>
      <c r="I161" s="75"/>
      <c r="L161" s="75"/>
      <c r="M161" s="75"/>
      <c r="Q161" s="75"/>
      <c r="R161" s="74"/>
      <c r="T161" s="2"/>
    </row>
    <row r="162" spans="7:20" s="1" customFormat="1" x14ac:dyDescent="0.2">
      <c r="G162" s="75"/>
      <c r="H162" s="75"/>
      <c r="I162" s="75"/>
      <c r="L162" s="75"/>
      <c r="M162" s="75"/>
      <c r="Q162" s="75"/>
      <c r="R162" s="74"/>
      <c r="T162" s="2"/>
    </row>
    <row r="163" spans="7:20" s="1" customFormat="1" x14ac:dyDescent="0.2">
      <c r="G163" s="75"/>
      <c r="H163" s="75"/>
      <c r="I163" s="75"/>
      <c r="L163" s="75"/>
      <c r="M163" s="75"/>
      <c r="Q163" s="75"/>
      <c r="R163" s="74"/>
      <c r="T163" s="2"/>
    </row>
    <row r="164" spans="7:20" s="1" customFormat="1" x14ac:dyDescent="0.2">
      <c r="G164" s="75"/>
      <c r="H164" s="75"/>
      <c r="I164" s="75"/>
      <c r="L164" s="75"/>
      <c r="M164" s="75"/>
      <c r="Q164" s="75"/>
      <c r="R164" s="74"/>
      <c r="T164" s="2"/>
    </row>
    <row r="165" spans="7:20" s="1" customFormat="1" x14ac:dyDescent="0.2">
      <c r="G165" s="75"/>
      <c r="H165" s="75"/>
      <c r="I165" s="75"/>
      <c r="L165" s="75"/>
      <c r="M165" s="75"/>
      <c r="Q165" s="75"/>
      <c r="R165" s="74"/>
      <c r="T165" s="2"/>
    </row>
    <row r="166" spans="7:20" s="1" customFormat="1" x14ac:dyDescent="0.2">
      <c r="G166" s="75"/>
      <c r="H166" s="75"/>
      <c r="I166" s="75"/>
      <c r="L166" s="75"/>
      <c r="M166" s="75"/>
      <c r="Q166" s="75"/>
      <c r="R166" s="74"/>
      <c r="T166" s="2"/>
    </row>
    <row r="167" spans="7:20" s="1" customFormat="1" x14ac:dyDescent="0.2">
      <c r="G167" s="75"/>
      <c r="H167" s="75"/>
      <c r="I167" s="75"/>
      <c r="L167" s="75"/>
      <c r="M167" s="75"/>
      <c r="Q167" s="75"/>
      <c r="R167" s="74"/>
      <c r="T167" s="2"/>
    </row>
    <row r="168" spans="7:20" s="1" customFormat="1" x14ac:dyDescent="0.2">
      <c r="G168" s="75"/>
      <c r="H168" s="75"/>
      <c r="I168" s="75"/>
      <c r="L168" s="75"/>
      <c r="M168" s="75"/>
      <c r="Q168" s="75"/>
      <c r="R168" s="74"/>
      <c r="T168" s="2"/>
    </row>
    <row r="169" spans="7:20" s="1" customFormat="1" x14ac:dyDescent="0.2">
      <c r="G169" s="75"/>
      <c r="H169" s="75"/>
      <c r="I169" s="75"/>
      <c r="L169" s="75"/>
      <c r="M169" s="75"/>
      <c r="Q169" s="75"/>
      <c r="R169" s="74"/>
      <c r="T169" s="2"/>
    </row>
    <row r="170" spans="7:20" s="1" customFormat="1" x14ac:dyDescent="0.2">
      <c r="G170" s="75"/>
      <c r="H170" s="75"/>
      <c r="I170" s="75"/>
      <c r="L170" s="75"/>
      <c r="M170" s="75"/>
      <c r="Q170" s="75"/>
      <c r="R170" s="74"/>
      <c r="T170" s="2"/>
    </row>
    <row r="171" spans="7:20" s="1" customFormat="1" x14ac:dyDescent="0.2">
      <c r="G171" s="75"/>
      <c r="H171" s="75"/>
      <c r="I171" s="75"/>
      <c r="L171" s="75"/>
      <c r="M171" s="75"/>
      <c r="Q171" s="75"/>
      <c r="R171" s="74"/>
      <c r="T171" s="2"/>
    </row>
    <row r="172" spans="7:20" s="1" customFormat="1" x14ac:dyDescent="0.2">
      <c r="G172" s="75"/>
      <c r="H172" s="75"/>
      <c r="I172" s="75"/>
      <c r="L172" s="75"/>
      <c r="M172" s="75"/>
      <c r="Q172" s="75"/>
      <c r="R172" s="74"/>
      <c r="T172" s="2"/>
    </row>
    <row r="173" spans="7:20" s="1" customFormat="1" x14ac:dyDescent="0.2">
      <c r="G173" s="75"/>
      <c r="H173" s="75"/>
      <c r="I173" s="75"/>
      <c r="L173" s="75"/>
      <c r="M173" s="75"/>
      <c r="Q173" s="75"/>
      <c r="R173" s="74"/>
      <c r="T173" s="2"/>
    </row>
    <row r="174" spans="7:20" s="1" customFormat="1" x14ac:dyDescent="0.2">
      <c r="G174" s="75"/>
      <c r="H174" s="75"/>
      <c r="I174" s="75"/>
      <c r="L174" s="75"/>
      <c r="M174" s="75"/>
      <c r="Q174" s="75"/>
      <c r="R174" s="74"/>
      <c r="T174" s="2"/>
    </row>
    <row r="175" spans="7:20" s="1" customFormat="1" x14ac:dyDescent="0.2">
      <c r="G175" s="75"/>
      <c r="H175" s="75"/>
      <c r="I175" s="75"/>
      <c r="L175" s="75"/>
      <c r="M175" s="75"/>
      <c r="Q175" s="75"/>
      <c r="R175" s="74"/>
      <c r="T175" s="2"/>
    </row>
    <row r="176" spans="7:20" s="1" customFormat="1" x14ac:dyDescent="0.2">
      <c r="G176" s="75"/>
      <c r="H176" s="75"/>
      <c r="I176" s="75"/>
      <c r="L176" s="75"/>
      <c r="M176" s="75"/>
      <c r="Q176" s="75"/>
      <c r="R176" s="74"/>
      <c r="T176" s="2"/>
    </row>
    <row r="177" spans="7:20" s="1" customFormat="1" x14ac:dyDescent="0.2">
      <c r="G177" s="75"/>
      <c r="H177" s="75"/>
      <c r="I177" s="75"/>
      <c r="L177" s="75"/>
      <c r="M177" s="75"/>
      <c r="Q177" s="75"/>
      <c r="R177" s="74"/>
      <c r="T177" s="2"/>
    </row>
    <row r="178" spans="7:20" s="1" customFormat="1" x14ac:dyDescent="0.2">
      <c r="G178" s="75"/>
      <c r="H178" s="75"/>
      <c r="I178" s="75"/>
      <c r="L178" s="75"/>
      <c r="M178" s="75"/>
      <c r="Q178" s="75"/>
      <c r="R178" s="74"/>
      <c r="T178" s="2"/>
    </row>
  </sheetData>
  <mergeCells count="16">
    <mergeCell ref="B1:R4"/>
    <mergeCell ref="B5:R5"/>
    <mergeCell ref="B7:R7"/>
    <mergeCell ref="B9:B11"/>
    <mergeCell ref="C9:C10"/>
    <mergeCell ref="D9:D10"/>
    <mergeCell ref="E9:E10"/>
    <mergeCell ref="F9:G9"/>
    <mergeCell ref="H9:H10"/>
    <mergeCell ref="P9:R9"/>
    <mergeCell ref="I9:I10"/>
    <mergeCell ref="J9:K9"/>
    <mergeCell ref="L9:L10"/>
    <mergeCell ref="M9:M10"/>
    <mergeCell ref="N9:N10"/>
    <mergeCell ref="O9:O10"/>
  </mergeCells>
  <printOptions horizontalCentered="1"/>
  <pageMargins left="0.11811023622047245" right="0.11811023622047245" top="0.74803149606299213" bottom="0.35433070866141736" header="0.31496062992125984" footer="0.31496062992125984"/>
  <pageSetup scale="6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754FC5FFAD3443A10454A17E833963" ma:contentTypeVersion="14" ma:contentTypeDescription="Crear nuevo documento." ma:contentTypeScope="" ma:versionID="2d10b4a6cdde37e94541660affb77c9e">
  <xsd:schema xmlns:xsd="http://www.w3.org/2001/XMLSchema" xmlns:xs="http://www.w3.org/2001/XMLSchema" xmlns:p="http://schemas.microsoft.com/office/2006/metadata/properties" xmlns:ns3="2cabfd59-fc36-4ef0-a4bf-21b9054f28e5" xmlns:ns4="090b1f48-cb6b-4933-8f37-0fdd774e5b4d" targetNamespace="http://schemas.microsoft.com/office/2006/metadata/properties" ma:root="true" ma:fieldsID="b62441294e03a5304c3cf8db41179377" ns3:_="" ns4:_="">
    <xsd:import namespace="2cabfd59-fc36-4ef0-a4bf-21b9054f28e5"/>
    <xsd:import namespace="090b1f48-cb6b-4933-8f37-0fdd774e5b4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abfd59-fc36-4ef0-a4bf-21b9054f28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0b1f48-cb6b-4933-8f37-0fdd774e5b4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23E608B-0A78-40C2-83C0-9C04777E23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abfd59-fc36-4ef0-a4bf-21b9054f28e5"/>
    <ds:schemaRef ds:uri="090b1f48-cb6b-4933-8f37-0fdd774e5b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3CE2FDE-32E0-43E5-A4B9-C28A0EF2421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28CA68C-B65D-4099-809D-0D9A948222B3}">
  <ds:schemaRefs>
    <ds:schemaRef ds:uri="http://purl.org/dc/terms/"/>
    <ds:schemaRef ds:uri="090b1f48-cb6b-4933-8f37-0fdd774e5b4d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2cabfd59-fc36-4ef0-a4bf-21b9054f28e5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Cuadro Ejecucion Inversiones</vt:lpstr>
      <vt:lpstr>'Cuadro Ejecucion Inversiones'!Área_de_impresión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Cerdeira</dc:creator>
  <cp:lastModifiedBy>Leoni Herrera</cp:lastModifiedBy>
  <dcterms:created xsi:type="dcterms:W3CDTF">2023-04-11T15:37:03Z</dcterms:created>
  <dcterms:modified xsi:type="dcterms:W3CDTF">2023-04-11T18:58:39Z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0x010100C6754FC5FFAD3443A10454A17E833963</vt:lpwstr>
  </property>
</Properties>
</file>