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gros.castro\Documents\PORTAL DE DATOS ABIERTOS\Nivel Académico Docentes\2023\"/>
    </mc:Choice>
  </mc:AlternateContent>
  <xr:revisionPtr revIDLastSave="0" documentId="13_ncr:1_{6D520C7E-1C3D-4034-86A3-C33C0CAEB9E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uadro 21 " sheetId="2" r:id="rId1"/>
  </sheets>
  <definedNames>
    <definedName name="_xlnm.Print_Area" localSheetId="0">'Cuadro 21 '!$A$1:$I$81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I15" i="2"/>
  <c r="I16" i="2"/>
  <c r="I17" i="2"/>
  <c r="I18" i="2"/>
  <c r="I19" i="2"/>
  <c r="H19" i="2"/>
  <c r="H18" i="2"/>
  <c r="H17" i="2"/>
  <c r="H16" i="2"/>
  <c r="H15" i="2"/>
  <c r="H14" i="2"/>
  <c r="H13" i="2"/>
  <c r="F13" i="2"/>
  <c r="F14" i="2"/>
  <c r="F15" i="2"/>
  <c r="F16" i="2"/>
  <c r="F17" i="2"/>
  <c r="F18" i="2"/>
  <c r="F19" i="2"/>
  <c r="E19" i="2"/>
  <c r="E18" i="2"/>
  <c r="E17" i="2"/>
  <c r="E16" i="2"/>
  <c r="E15" i="2"/>
  <c r="E14" i="2"/>
  <c r="G27" i="2" l="1"/>
  <c r="D27" i="2"/>
  <c r="B27" i="2" s="1"/>
  <c r="G26" i="2"/>
  <c r="D26" i="2"/>
  <c r="G25" i="2"/>
  <c r="D25" i="2"/>
  <c r="G24" i="2"/>
  <c r="D24" i="2"/>
  <c r="B24" i="2" s="1"/>
  <c r="G23" i="2"/>
  <c r="D23" i="2"/>
  <c r="B23" i="2" s="1"/>
  <c r="G22" i="2"/>
  <c r="D22" i="2"/>
  <c r="B22" i="2" s="1"/>
  <c r="I21" i="2"/>
  <c r="I11" i="2" s="1"/>
  <c r="H21" i="2"/>
  <c r="F21" i="2"/>
  <c r="F11" i="2" s="1"/>
  <c r="E21" i="2"/>
  <c r="E11" i="2" s="1"/>
  <c r="E29" i="2"/>
  <c r="F29" i="2"/>
  <c r="H29" i="2"/>
  <c r="I29" i="2"/>
  <c r="D74" i="2"/>
  <c r="B74" i="2" s="1"/>
  <c r="E13" i="2"/>
  <c r="I73" i="2"/>
  <c r="H73" i="2"/>
  <c r="F73" i="2"/>
  <c r="E73" i="2"/>
  <c r="G78" i="2"/>
  <c r="D78" i="2"/>
  <c r="G70" i="2"/>
  <c r="D70" i="2"/>
  <c r="G62" i="2"/>
  <c r="D62" i="2"/>
  <c r="G55" i="2"/>
  <c r="D55" i="2"/>
  <c r="G48" i="2"/>
  <c r="D48" i="2"/>
  <c r="G41" i="2"/>
  <c r="D41" i="2"/>
  <c r="G33" i="2"/>
  <c r="D33" i="2"/>
  <c r="I37" i="2"/>
  <c r="H37" i="2"/>
  <c r="F37" i="2"/>
  <c r="E37" i="2"/>
  <c r="H51" i="2"/>
  <c r="I51" i="2"/>
  <c r="F51" i="2"/>
  <c r="E51" i="2"/>
  <c r="G79" i="2"/>
  <c r="D79" i="2"/>
  <c r="G77" i="2"/>
  <c r="D77" i="2"/>
  <c r="G76" i="2"/>
  <c r="D76" i="2"/>
  <c r="G75" i="2"/>
  <c r="D75" i="2"/>
  <c r="G72" i="2"/>
  <c r="D72" i="2"/>
  <c r="G71" i="2"/>
  <c r="D71" i="2"/>
  <c r="G69" i="2"/>
  <c r="D69" i="2"/>
  <c r="G68" i="2"/>
  <c r="D68" i="2"/>
  <c r="G67" i="2"/>
  <c r="D67" i="2"/>
  <c r="I66" i="2"/>
  <c r="H66" i="2"/>
  <c r="F66" i="2"/>
  <c r="E66" i="2"/>
  <c r="G65" i="2"/>
  <c r="D65" i="2"/>
  <c r="G64" i="2"/>
  <c r="D64" i="2"/>
  <c r="G63" i="2"/>
  <c r="D63" i="2"/>
  <c r="G61" i="2"/>
  <c r="D61" i="2"/>
  <c r="G60" i="2"/>
  <c r="D60" i="2"/>
  <c r="G59" i="2"/>
  <c r="D59" i="2"/>
  <c r="I58" i="2"/>
  <c r="H58" i="2"/>
  <c r="E58" i="2"/>
  <c r="G56" i="2"/>
  <c r="D56" i="2"/>
  <c r="G54" i="2"/>
  <c r="D54" i="2"/>
  <c r="G53" i="2"/>
  <c r="D53" i="2"/>
  <c r="G52" i="2"/>
  <c r="D52" i="2"/>
  <c r="G50" i="2"/>
  <c r="D50" i="2"/>
  <c r="G49" i="2"/>
  <c r="D49" i="2"/>
  <c r="G47" i="2"/>
  <c r="D47" i="2"/>
  <c r="G46" i="2"/>
  <c r="D46" i="2"/>
  <c r="G45" i="2"/>
  <c r="D45" i="2"/>
  <c r="I44" i="2"/>
  <c r="H44" i="2"/>
  <c r="F44" i="2"/>
  <c r="E44" i="2"/>
  <c r="G43" i="2"/>
  <c r="D43" i="2"/>
  <c r="G42" i="2"/>
  <c r="D42" i="2"/>
  <c r="G40" i="2"/>
  <c r="D40" i="2"/>
  <c r="G39" i="2"/>
  <c r="D39" i="2"/>
  <c r="G38" i="2"/>
  <c r="D38" i="2"/>
  <c r="G36" i="2"/>
  <c r="D36" i="2"/>
  <c r="G35" i="2"/>
  <c r="D35" i="2"/>
  <c r="G34" i="2"/>
  <c r="D34" i="2"/>
  <c r="G32" i="2"/>
  <c r="D32" i="2"/>
  <c r="G31" i="2"/>
  <c r="D31" i="2"/>
  <c r="G30" i="2"/>
  <c r="D30" i="2"/>
  <c r="G20" i="2"/>
  <c r="D20" i="2"/>
  <c r="G21" i="2" l="1"/>
  <c r="H11" i="2"/>
  <c r="B26" i="2"/>
  <c r="D21" i="2"/>
  <c r="B25" i="2"/>
  <c r="G29" i="2"/>
  <c r="D29" i="2"/>
  <c r="G13" i="2"/>
  <c r="D13" i="2"/>
  <c r="B79" i="2"/>
  <c r="G17" i="2"/>
  <c r="D17" i="2"/>
  <c r="G51" i="2"/>
  <c r="B78" i="2"/>
  <c r="B70" i="2"/>
  <c r="B62" i="2"/>
  <c r="B55" i="2"/>
  <c r="B48" i="2"/>
  <c r="B41" i="2"/>
  <c r="B33" i="2"/>
  <c r="B63" i="2"/>
  <c r="G18" i="2"/>
  <c r="G44" i="2"/>
  <c r="B54" i="2"/>
  <c r="G15" i="2"/>
  <c r="D73" i="2"/>
  <c r="B56" i="2"/>
  <c r="B46" i="2"/>
  <c r="B64" i="2"/>
  <c r="D19" i="2"/>
  <c r="B34" i="2"/>
  <c r="G37" i="2"/>
  <c r="B40" i="2"/>
  <c r="B49" i="2"/>
  <c r="G16" i="2"/>
  <c r="B77" i="2"/>
  <c r="G19" i="2"/>
  <c r="D51" i="2"/>
  <c r="D66" i="2"/>
  <c r="G73" i="2"/>
  <c r="B76" i="2"/>
  <c r="B43" i="2"/>
  <c r="B53" i="2"/>
  <c r="F58" i="2"/>
  <c r="B42" i="2"/>
  <c r="D15" i="2"/>
  <c r="B65" i="2"/>
  <c r="B72" i="2"/>
  <c r="B31" i="2"/>
  <c r="D18" i="2"/>
  <c r="B32" i="2"/>
  <c r="B50" i="2"/>
  <c r="G58" i="2"/>
  <c r="G66" i="2"/>
  <c r="B75" i="2"/>
  <c r="D44" i="2"/>
  <c r="B52" i="2"/>
  <c r="D14" i="2"/>
  <c r="B35" i="2"/>
  <c r="B60" i="2"/>
  <c r="B68" i="2"/>
  <c r="G14" i="2"/>
  <c r="B36" i="2"/>
  <c r="B61" i="2"/>
  <c r="B69" i="2"/>
  <c r="B59" i="2"/>
  <c r="B38" i="2"/>
  <c r="B45" i="2"/>
  <c r="D16" i="2"/>
  <c r="B30" i="2"/>
  <c r="B39" i="2"/>
  <c r="B67" i="2"/>
  <c r="B47" i="2"/>
  <c r="B71" i="2"/>
  <c r="D37" i="2"/>
  <c r="B21" i="2" l="1"/>
  <c r="B29" i="2"/>
  <c r="B51" i="2"/>
  <c r="B73" i="2"/>
  <c r="B13" i="2"/>
  <c r="B17" i="2"/>
  <c r="B44" i="2"/>
  <c r="B15" i="2"/>
  <c r="B16" i="2"/>
  <c r="B18" i="2"/>
  <c r="B19" i="2"/>
  <c r="B37" i="2"/>
  <c r="B14" i="2"/>
  <c r="D11" i="2"/>
  <c r="D58" i="2"/>
  <c r="B58" i="2" s="1"/>
  <c r="B66" i="2"/>
  <c r="G11" i="2"/>
  <c r="B11" i="2" l="1"/>
  <c r="C27" i="2" l="1"/>
  <c r="C23" i="2"/>
  <c r="C24" i="2"/>
  <c r="C26" i="2"/>
  <c r="C22" i="2"/>
  <c r="C25" i="2"/>
  <c r="C21" i="2"/>
  <c r="C29" i="2"/>
  <c r="C17" i="2"/>
  <c r="C13" i="2"/>
  <c r="C67" i="2"/>
  <c r="C48" i="2"/>
  <c r="C62" i="2"/>
  <c r="C78" i="2"/>
  <c r="C33" i="2"/>
  <c r="C41" i="2"/>
  <c r="C55" i="2"/>
  <c r="C70" i="2"/>
  <c r="C54" i="2"/>
  <c r="C20" i="2"/>
  <c r="C51" i="2"/>
  <c r="C36" i="2"/>
  <c r="C66" i="2"/>
  <c r="C53" i="2"/>
  <c r="C39" i="2"/>
  <c r="C79" i="2"/>
  <c r="C30" i="2"/>
  <c r="C43" i="2"/>
  <c r="C68" i="2"/>
  <c r="C49" i="2"/>
  <c r="C63" i="2"/>
  <c r="C15" i="2"/>
  <c r="C14" i="2"/>
  <c r="C47" i="2"/>
  <c r="C52" i="2"/>
  <c r="C60" i="2"/>
  <c r="C72" i="2"/>
  <c r="C16" i="2"/>
  <c r="C11" i="2"/>
  <c r="C44" i="2"/>
  <c r="C73" i="2"/>
  <c r="C34" i="2"/>
  <c r="C65" i="2"/>
  <c r="C71" i="2"/>
  <c r="C40" i="2"/>
  <c r="C46" i="2"/>
  <c r="C35" i="2"/>
  <c r="C50" i="2"/>
  <c r="C61" i="2"/>
  <c r="C19" i="2"/>
  <c r="C69" i="2"/>
  <c r="C45" i="2"/>
  <c r="C18" i="2"/>
  <c r="C77" i="2"/>
  <c r="C58" i="2"/>
  <c r="C37" i="2"/>
  <c r="C76" i="2"/>
  <c r="C75" i="2"/>
  <c r="C56" i="2"/>
  <c r="C38" i="2"/>
  <c r="C42" i="2"/>
  <c r="C64" i="2"/>
  <c r="C32" i="2"/>
  <c r="C59" i="2"/>
  <c r="C31" i="2"/>
</calcChain>
</file>

<file path=xl/sharedStrings.xml><?xml version="1.0" encoding="utf-8"?>
<sst xmlns="http://schemas.openxmlformats.org/spreadsheetml/2006/main" count="81" uniqueCount="34">
  <si>
    <t xml:space="preserve">PRIMER SEMESTRE 2023 </t>
  </si>
  <si>
    <t xml:space="preserve">Personal Docente </t>
  </si>
  <si>
    <t xml:space="preserve">Total </t>
  </si>
  <si>
    <t xml:space="preserve"> Tiempo de Dedicación y Sexo</t>
  </si>
  <si>
    <t>Tiempo Completo (1)</t>
  </si>
  <si>
    <t>Tiempo Parcial</t>
  </si>
  <si>
    <t xml:space="preserve">No. </t>
  </si>
  <si>
    <t>%</t>
  </si>
  <si>
    <t>Sub-Total</t>
  </si>
  <si>
    <t>Sexo</t>
  </si>
  <si>
    <t>Hombres</t>
  </si>
  <si>
    <t>Mujeres</t>
  </si>
  <si>
    <t>TOTAL</t>
  </si>
  <si>
    <t xml:space="preserve">Postdoctorado </t>
  </si>
  <si>
    <t>Doctorado</t>
  </si>
  <si>
    <t>Maestría</t>
  </si>
  <si>
    <t>Postgrado</t>
  </si>
  <si>
    <t>Profesorado</t>
  </si>
  <si>
    <t>Licenciatura</t>
  </si>
  <si>
    <t xml:space="preserve">Otros </t>
  </si>
  <si>
    <t>AZUERO</t>
  </si>
  <si>
    <t>BOCAS DEL TORO</t>
  </si>
  <si>
    <t>COCLÉ</t>
  </si>
  <si>
    <t>COLÓN</t>
  </si>
  <si>
    <t>CHIRIQUÍ</t>
  </si>
  <si>
    <t>PANAMÁ OESTE</t>
  </si>
  <si>
    <t>VERAGUAS</t>
  </si>
  <si>
    <t>Postdoctorado</t>
  </si>
  <si>
    <t>(1) Jornada semanal de 40 horas</t>
  </si>
  <si>
    <t>Fuente: Dirección General de Recursos Humanos</t>
  </si>
  <si>
    <t>PERSONAL DOCENTE, POR TIEMPO DE DEDICACIÓN Y SEXO,</t>
  </si>
  <si>
    <t xml:space="preserve"> SEGÚN SEDE Y GRADO ACADÉMICO OBTENIDO:</t>
  </si>
  <si>
    <t>Sede y Grado Académico Obtenido</t>
  </si>
  <si>
    <t>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</si>
</sst>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069E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2" borderId="0" xfId="0" applyFont="1" applyFill="1"/>
    <xf numFmtId="0" fontId="1" fillId="0" borderId="0" xfId="0" applyFont="1"/>
    <xf numFmtId="0" fontId="3" fillId="2" borderId="0" xfId="0" applyFont="1" applyFill="1"/>
    <xf numFmtId="1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164" fontId="6" fillId="0" borderId="2" xfId="0" applyNumberFormat="1" applyFont="1" applyBorder="1"/>
    <xf numFmtId="0" fontId="6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left" indent="1"/>
    </xf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164" fontId="3" fillId="0" borderId="2" xfId="0" applyNumberFormat="1" applyFont="1" applyBorder="1"/>
    <xf numFmtId="0" fontId="7" fillId="0" borderId="0" xfId="0" applyFont="1"/>
    <xf numFmtId="0" fontId="3" fillId="0" borderId="6" xfId="0" applyFont="1" applyBorder="1" applyAlignment="1">
      <alignment horizontal="left"/>
    </xf>
    <xf numFmtId="0" fontId="3" fillId="0" borderId="4" xfId="0" applyFont="1" applyBorder="1"/>
    <xf numFmtId="164" fontId="3" fillId="0" borderId="4" xfId="0" applyNumberFormat="1" applyFont="1" applyBorder="1"/>
    <xf numFmtId="0" fontId="3" fillId="0" borderId="5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2" borderId="0" xfId="0" applyFont="1" applyFill="1" applyBorder="1"/>
    <xf numFmtId="0" fontId="3" fillId="2" borderId="0" xfId="0" applyFont="1" applyFill="1" applyBorder="1"/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7BAAB3AC-BB00-4191-87EE-2FAABC933DB9}"/>
  </tableStyles>
  <colors>
    <mruColors>
      <color rgb="FF9069EF"/>
      <color rgb="FFF0B1FD"/>
      <color rgb="FFFABF8F"/>
      <color rgb="FFD086CB"/>
      <color rgb="FFBE56B7"/>
      <color rgb="FFBC50B4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T81"/>
  <sheetViews>
    <sheetView showGridLines="0" showZeros="0" tabSelected="1" zoomScale="80" zoomScaleNormal="80" zoomScaleSheetLayoutView="80" workbookViewId="0">
      <selection activeCell="D17" sqref="D17"/>
    </sheetView>
  </sheetViews>
  <sheetFormatPr baseColWidth="10" defaultColWidth="11.42578125" defaultRowHeight="15.75" x14ac:dyDescent="0.25"/>
  <cols>
    <col min="1" max="1" width="25.42578125" style="3" customWidth="1"/>
    <col min="2" max="3" width="11.85546875" style="3" customWidth="1"/>
    <col min="4" max="4" width="12.7109375" style="3" customWidth="1"/>
    <col min="5" max="5" width="13.42578125" style="3" bestFit="1" customWidth="1"/>
    <col min="6" max="7" width="12.7109375" style="3" customWidth="1"/>
    <col min="8" max="8" width="13.42578125" style="3" bestFit="1" customWidth="1"/>
    <col min="9" max="9" width="11.5703125" style="3" customWidth="1"/>
    <col min="10" max="10" width="11.42578125" style="1"/>
    <col min="11" max="20" width="11.42578125" style="3"/>
    <col min="21" max="16384" width="11.42578125" style="1"/>
  </cols>
  <sheetData>
    <row r="1" spans="1:20" ht="18.75" x14ac:dyDescent="0.3">
      <c r="A1" s="31" t="s">
        <v>30</v>
      </c>
      <c r="B1" s="31"/>
      <c r="C1" s="31"/>
      <c r="D1" s="31"/>
      <c r="E1" s="31"/>
      <c r="F1" s="31"/>
      <c r="G1" s="31"/>
      <c r="H1" s="31"/>
      <c r="I1" s="31"/>
    </row>
    <row r="2" spans="1:20" ht="18.75" x14ac:dyDescent="0.3">
      <c r="A2" s="31" t="s">
        <v>31</v>
      </c>
      <c r="B2" s="31"/>
      <c r="C2" s="31"/>
      <c r="D2" s="31"/>
      <c r="E2" s="31"/>
      <c r="F2" s="31"/>
      <c r="G2" s="31"/>
      <c r="H2" s="31"/>
      <c r="I2" s="31"/>
    </row>
    <row r="3" spans="1:20" ht="18.75" x14ac:dyDescent="0.3">
      <c r="A3" s="31" t="s">
        <v>0</v>
      </c>
      <c r="B3" s="31"/>
      <c r="C3" s="31"/>
      <c r="D3" s="31"/>
      <c r="E3" s="31"/>
      <c r="F3" s="31"/>
      <c r="G3" s="31"/>
      <c r="H3" s="31"/>
      <c r="I3" s="31"/>
    </row>
    <row r="4" spans="1:20" ht="18.75" x14ac:dyDescent="0.3">
      <c r="A4" s="8"/>
      <c r="B4" s="8"/>
      <c r="C4" s="8"/>
      <c r="D4" s="8"/>
      <c r="E4" s="8"/>
      <c r="F4" s="8"/>
      <c r="G4" s="8"/>
      <c r="H4" s="8"/>
      <c r="I4" s="8"/>
    </row>
    <row r="5" spans="1:20" ht="18.75" x14ac:dyDescent="0.3">
      <c r="A5" s="32" t="s">
        <v>32</v>
      </c>
      <c r="B5" s="33" t="s">
        <v>1</v>
      </c>
      <c r="C5" s="33"/>
      <c r="D5" s="33"/>
      <c r="E5" s="33"/>
      <c r="F5" s="33"/>
      <c r="G5" s="33"/>
      <c r="H5" s="33"/>
      <c r="I5" s="33"/>
    </row>
    <row r="6" spans="1:20" ht="18.75" x14ac:dyDescent="0.25">
      <c r="A6" s="32"/>
      <c r="B6" s="34" t="s">
        <v>2</v>
      </c>
      <c r="C6" s="34"/>
      <c r="D6" s="32" t="s">
        <v>3</v>
      </c>
      <c r="E6" s="32"/>
      <c r="F6" s="32"/>
      <c r="G6" s="32"/>
      <c r="H6" s="32"/>
      <c r="I6" s="32"/>
    </row>
    <row r="7" spans="1:20" ht="18.75" x14ac:dyDescent="0.25">
      <c r="A7" s="32"/>
      <c r="B7" s="34"/>
      <c r="C7" s="34"/>
      <c r="D7" s="32" t="s">
        <v>4</v>
      </c>
      <c r="E7" s="32"/>
      <c r="F7" s="32"/>
      <c r="G7" s="32" t="s">
        <v>5</v>
      </c>
      <c r="H7" s="32"/>
      <c r="I7" s="32"/>
    </row>
    <row r="8" spans="1:20" ht="18.75" x14ac:dyDescent="0.25">
      <c r="A8" s="32"/>
      <c r="B8" s="32" t="s">
        <v>6</v>
      </c>
      <c r="C8" s="32" t="s">
        <v>7</v>
      </c>
      <c r="D8" s="32" t="s">
        <v>8</v>
      </c>
      <c r="E8" s="32" t="s">
        <v>9</v>
      </c>
      <c r="F8" s="32"/>
      <c r="G8" s="32" t="s">
        <v>8</v>
      </c>
      <c r="H8" s="32" t="s">
        <v>9</v>
      </c>
      <c r="I8" s="32"/>
    </row>
    <row r="9" spans="1:20" ht="18.75" x14ac:dyDescent="0.25">
      <c r="A9" s="32"/>
      <c r="B9" s="32"/>
      <c r="C9" s="32"/>
      <c r="D9" s="32"/>
      <c r="E9" s="35" t="s">
        <v>10</v>
      </c>
      <c r="F9" s="35" t="s">
        <v>11</v>
      </c>
      <c r="G9" s="32"/>
      <c r="H9" s="35" t="s">
        <v>10</v>
      </c>
      <c r="I9" s="35" t="s">
        <v>11</v>
      </c>
    </row>
    <row r="10" spans="1:20" ht="18.75" x14ac:dyDescent="0.3">
      <c r="A10" s="28"/>
      <c r="B10" s="29"/>
      <c r="C10" s="29"/>
      <c r="D10" s="29"/>
      <c r="E10" s="29"/>
      <c r="F10" s="29"/>
      <c r="G10" s="29"/>
      <c r="H10" s="29"/>
      <c r="I10" s="30"/>
    </row>
    <row r="11" spans="1:20" ht="17.25" x14ac:dyDescent="0.3">
      <c r="A11" s="9" t="s">
        <v>12</v>
      </c>
      <c r="B11" s="10">
        <f>D11+G11</f>
        <v>1892</v>
      </c>
      <c r="C11" s="11">
        <f>B11/B11*100</f>
        <v>100</v>
      </c>
      <c r="D11" s="10">
        <f>E11+F11</f>
        <v>540</v>
      </c>
      <c r="E11" s="10">
        <f>E21+E29+E37+E44+E51+E58+E66+E73</f>
        <v>342</v>
      </c>
      <c r="F11" s="10">
        <f>F21+F29+F37+F44+F51+F58+F66+F73</f>
        <v>198</v>
      </c>
      <c r="G11" s="10">
        <f>H11+I11</f>
        <v>1352</v>
      </c>
      <c r="H11" s="10">
        <f>H21+H29+H37+H44+H51+H58+H66+H73</f>
        <v>812</v>
      </c>
      <c r="I11" s="12">
        <f>I21+I29+I37+I44+I51+I58+I66+I73</f>
        <v>540</v>
      </c>
      <c r="J11" s="36"/>
      <c r="K11" s="7"/>
      <c r="L11" s="7"/>
      <c r="M11" s="7"/>
      <c r="N11" s="7"/>
      <c r="O11" s="7"/>
      <c r="P11" s="7"/>
      <c r="Q11" s="7"/>
      <c r="R11" s="7"/>
      <c r="S11" s="7"/>
    </row>
    <row r="12" spans="1:20" x14ac:dyDescent="0.25">
      <c r="A12" s="13"/>
      <c r="B12" s="14"/>
      <c r="C12" s="14"/>
      <c r="D12" s="14"/>
      <c r="E12" s="14"/>
      <c r="F12" s="14"/>
      <c r="G12" s="14"/>
      <c r="H12" s="14"/>
      <c r="I12" s="15"/>
      <c r="K12" s="7"/>
      <c r="L12" s="7"/>
      <c r="M12" s="7"/>
      <c r="N12" s="7"/>
      <c r="O12" s="7"/>
      <c r="P12" s="7"/>
      <c r="Q12" s="7"/>
      <c r="R12" s="7"/>
      <c r="S12" s="7"/>
    </row>
    <row r="13" spans="1:20" x14ac:dyDescent="0.25">
      <c r="A13" s="16" t="s">
        <v>13</v>
      </c>
      <c r="B13" s="17">
        <f>D13+G13</f>
        <v>1</v>
      </c>
      <c r="C13" s="18">
        <f>B13/B$11*100</f>
        <v>5.2854122621564484E-2</v>
      </c>
      <c r="D13" s="17">
        <f>E13+F13</f>
        <v>1</v>
      </c>
      <c r="E13" s="17">
        <f>SUM(E74)</f>
        <v>1</v>
      </c>
      <c r="F13" s="17">
        <f>SUM(F74)</f>
        <v>0</v>
      </c>
      <c r="G13" s="17">
        <f t="shared" ref="G13:G79" si="0">H13+I13</f>
        <v>0</v>
      </c>
      <c r="H13" s="17">
        <f>SUM(H74)</f>
        <v>0</v>
      </c>
      <c r="I13" s="19">
        <f>SUM(I74)</f>
        <v>0</v>
      </c>
      <c r="J13" s="36"/>
      <c r="K13" s="7"/>
      <c r="L13" s="7"/>
      <c r="M13" s="7"/>
      <c r="N13" s="7"/>
      <c r="O13" s="7"/>
      <c r="P13" s="7"/>
      <c r="Q13" s="7"/>
      <c r="R13" s="7"/>
      <c r="S13" s="7"/>
    </row>
    <row r="14" spans="1:20" s="4" customFormat="1" x14ac:dyDescent="0.25">
      <c r="A14" s="16" t="s">
        <v>14</v>
      </c>
      <c r="B14" s="17">
        <f>D14+G14</f>
        <v>185</v>
      </c>
      <c r="C14" s="18">
        <f>B14/B$11*100</f>
        <v>9.7780126849894291</v>
      </c>
      <c r="D14" s="17">
        <f>E14+F14</f>
        <v>126</v>
      </c>
      <c r="E14" s="17">
        <f>SUM(E22+E30+E38+E45+E52+E59+E67+E75)</f>
        <v>78</v>
      </c>
      <c r="F14" s="17">
        <f>SUM(F22+F30+F38+F45+F52+F59+F67+F75)</f>
        <v>48</v>
      </c>
      <c r="G14" s="17">
        <f>H14+I14</f>
        <v>59</v>
      </c>
      <c r="H14" s="17">
        <f>SUM(H22+H30+H38+H45+H52+H59+H67+H75)</f>
        <v>29</v>
      </c>
      <c r="I14" s="19">
        <f>SUM(I22+I30+I38+I45+I52+I59+I67+I75)</f>
        <v>30</v>
      </c>
      <c r="J14" s="37"/>
      <c r="K14" s="7"/>
      <c r="L14" s="7"/>
      <c r="M14" s="7"/>
      <c r="N14" s="7"/>
      <c r="O14" s="7"/>
      <c r="P14" s="7"/>
      <c r="Q14" s="7"/>
      <c r="R14" s="7"/>
      <c r="S14" s="7"/>
      <c r="T14" s="3"/>
    </row>
    <row r="15" spans="1:20" s="4" customFormat="1" x14ac:dyDescent="0.25">
      <c r="A15" s="16" t="s">
        <v>15</v>
      </c>
      <c r="B15" s="17">
        <f t="shared" ref="B15:B19" si="1">D15+G15</f>
        <v>932</v>
      </c>
      <c r="C15" s="18">
        <f>B15/B$11*100</f>
        <v>49.260042283298098</v>
      </c>
      <c r="D15" s="17">
        <f t="shared" ref="D15:D79" si="2">E15+F15</f>
        <v>293</v>
      </c>
      <c r="E15" s="17">
        <f>SUM(E23+E31+E39+E46+E53+E60+E68+E76)</f>
        <v>178</v>
      </c>
      <c r="F15" s="17">
        <f>SUM(F23+F31+F39+F46+F53+F60+F68+F76)</f>
        <v>115</v>
      </c>
      <c r="G15" s="17">
        <f t="shared" si="0"/>
        <v>639</v>
      </c>
      <c r="H15" s="17">
        <f>SUM(H23+H31+H39+H46+H53+H60+H68+H76)</f>
        <v>345</v>
      </c>
      <c r="I15" s="19">
        <f>SUM(I23+I31+I39+I46+I53+I60+I68+I76)</f>
        <v>294</v>
      </c>
      <c r="J15" s="37"/>
      <c r="K15" s="7"/>
      <c r="L15" s="7"/>
      <c r="M15" s="7"/>
      <c r="N15" s="7"/>
      <c r="O15" s="7"/>
      <c r="P15" s="7"/>
      <c r="Q15" s="7"/>
      <c r="R15" s="7"/>
      <c r="S15" s="7"/>
      <c r="T15" s="3"/>
    </row>
    <row r="16" spans="1:20" s="6" customFormat="1" x14ac:dyDescent="0.25">
      <c r="A16" s="16" t="s">
        <v>16</v>
      </c>
      <c r="B16" s="17">
        <f t="shared" si="1"/>
        <v>294</v>
      </c>
      <c r="C16" s="18">
        <f t="shared" ref="C16:C79" si="3">B16/B$11*100</f>
        <v>15.539112050739959</v>
      </c>
      <c r="D16" s="17">
        <f t="shared" si="2"/>
        <v>81</v>
      </c>
      <c r="E16" s="17">
        <f>SUM(E24+E32+E40+E47+E54+E61+E69+E77)</f>
        <v>57</v>
      </c>
      <c r="F16" s="17">
        <f>SUM(F24+F32+F40+F47+F54+F61+F69+F77)</f>
        <v>24</v>
      </c>
      <c r="G16" s="17">
        <f t="shared" si="0"/>
        <v>213</v>
      </c>
      <c r="H16" s="17">
        <f>SUM(H24+H32+H40+H47+H54+H61+H69+H77)</f>
        <v>128</v>
      </c>
      <c r="I16" s="19">
        <f>SUM(I24+I32+I40+I47+I54+I61+I69+I77)</f>
        <v>85</v>
      </c>
      <c r="J16" s="38"/>
      <c r="K16" s="7"/>
      <c r="L16" s="7"/>
      <c r="M16" s="7"/>
      <c r="N16" s="7"/>
      <c r="O16" s="7"/>
      <c r="P16" s="7"/>
      <c r="Q16" s="7"/>
      <c r="R16" s="7"/>
      <c r="S16" s="7"/>
      <c r="T16" s="3"/>
    </row>
    <row r="17" spans="1:20" s="6" customFormat="1" x14ac:dyDescent="0.25">
      <c r="A17" s="16" t="s">
        <v>17</v>
      </c>
      <c r="B17" s="17">
        <f t="shared" ref="B17" si="4">D17+G17</f>
        <v>85</v>
      </c>
      <c r="C17" s="18">
        <f t="shared" ref="C17" si="5">B17/B$11*100</f>
        <v>4.4926004228329814</v>
      </c>
      <c r="D17" s="17">
        <f t="shared" si="2"/>
        <v>6</v>
      </c>
      <c r="E17" s="17">
        <f>SUM(E25+E33+E41+E48+E55+E62+E70+E78)</f>
        <v>5</v>
      </c>
      <c r="F17" s="17">
        <f>SUM(F25+F33+F41+F48+F55+F62+F70+F78)</f>
        <v>1</v>
      </c>
      <c r="G17" s="17">
        <f t="shared" si="0"/>
        <v>79</v>
      </c>
      <c r="H17" s="17">
        <f>SUM(H25+H33+H41+H48+H55+H62+H70+H78)</f>
        <v>52</v>
      </c>
      <c r="I17" s="19">
        <f>SUM(I25+I33+I41+I48+I55+I62+I70+I78)</f>
        <v>27</v>
      </c>
      <c r="J17" s="38"/>
      <c r="K17" s="7"/>
      <c r="L17" s="7"/>
      <c r="M17" s="7"/>
      <c r="N17" s="7"/>
      <c r="O17" s="7"/>
      <c r="P17" s="7"/>
      <c r="Q17" s="7"/>
      <c r="R17" s="7"/>
      <c r="S17" s="7"/>
      <c r="T17" s="3"/>
    </row>
    <row r="18" spans="1:20" s="6" customFormat="1" x14ac:dyDescent="0.25">
      <c r="A18" s="16" t="s">
        <v>18</v>
      </c>
      <c r="B18" s="17">
        <f t="shared" si="1"/>
        <v>338</v>
      </c>
      <c r="C18" s="18">
        <f t="shared" si="3"/>
        <v>17.864693446088793</v>
      </c>
      <c r="D18" s="17">
        <f>E18+F18</f>
        <v>31</v>
      </c>
      <c r="E18" s="17">
        <f>SUM(E26+E34+E42+E49+E56+E63+E71+E79)</f>
        <v>22</v>
      </c>
      <c r="F18" s="17">
        <f>SUM(F26+F34+F42+F49+F56+F63+F71+F79)</f>
        <v>9</v>
      </c>
      <c r="G18" s="17">
        <f t="shared" si="0"/>
        <v>307</v>
      </c>
      <c r="H18" s="17">
        <f>SUM(H26+H34+H42+H49+H56+H63+H71+H79)</f>
        <v>219</v>
      </c>
      <c r="I18" s="19">
        <f>SUM(I26+I34+I42+I49+I56+I63+I71+I79)</f>
        <v>88</v>
      </c>
      <c r="J18" s="38"/>
      <c r="K18" s="7"/>
      <c r="L18" s="7"/>
      <c r="M18" s="7"/>
      <c r="N18" s="7"/>
      <c r="O18" s="7"/>
      <c r="P18" s="7"/>
      <c r="Q18" s="7"/>
      <c r="R18" s="7"/>
      <c r="S18" s="7"/>
      <c r="T18" s="3"/>
    </row>
    <row r="19" spans="1:20" s="6" customFormat="1" x14ac:dyDescent="0.25">
      <c r="A19" s="16" t="s">
        <v>19</v>
      </c>
      <c r="B19" s="17">
        <f t="shared" si="1"/>
        <v>57</v>
      </c>
      <c r="C19" s="18">
        <f t="shared" si="3"/>
        <v>3.0126849894291756</v>
      </c>
      <c r="D19" s="17">
        <f>E19+F19</f>
        <v>2</v>
      </c>
      <c r="E19" s="17">
        <f>SUM(E27+E35+E64)</f>
        <v>1</v>
      </c>
      <c r="F19" s="17">
        <f>SUM(F27+F35+F64)</f>
        <v>1</v>
      </c>
      <c r="G19" s="17">
        <f>H19+I19</f>
        <v>55</v>
      </c>
      <c r="H19" s="17">
        <f>SUM(H27+H35+H64)</f>
        <v>39</v>
      </c>
      <c r="I19" s="19">
        <f>SUM(I27+I35+I64)</f>
        <v>16</v>
      </c>
      <c r="J19" s="38"/>
      <c r="K19" s="7"/>
      <c r="L19" s="7"/>
      <c r="M19" s="7"/>
      <c r="N19" s="7"/>
      <c r="O19" s="7"/>
      <c r="P19" s="7"/>
      <c r="Q19" s="7"/>
      <c r="R19" s="7"/>
      <c r="S19" s="7"/>
      <c r="T19" s="3"/>
    </row>
    <row r="20" spans="1:20" x14ac:dyDescent="0.25">
      <c r="A20" s="13"/>
      <c r="B20" s="14"/>
      <c r="C20" s="14">
        <f t="shared" si="3"/>
        <v>0</v>
      </c>
      <c r="D20" s="14">
        <f t="shared" si="2"/>
        <v>0</v>
      </c>
      <c r="E20" s="14"/>
      <c r="F20" s="14"/>
      <c r="G20" s="14">
        <f t="shared" si="0"/>
        <v>0</v>
      </c>
      <c r="H20" s="14"/>
      <c r="I20" s="15"/>
    </row>
    <row r="21" spans="1:20" x14ac:dyDescent="0.25">
      <c r="A21" s="20" t="s">
        <v>33</v>
      </c>
      <c r="B21" s="17">
        <f>D21+G21</f>
        <v>1055</v>
      </c>
      <c r="C21" s="18">
        <f t="shared" ref="C21:C27" si="6">B21/B$11*100</f>
        <v>55.761099365750532</v>
      </c>
      <c r="D21" s="17">
        <f t="shared" ref="D21:D27" si="7">E21+F21</f>
        <v>331</v>
      </c>
      <c r="E21" s="17">
        <f>SUM(E22:E27)</f>
        <v>207</v>
      </c>
      <c r="F21" s="17">
        <f>SUM(F22:F27)</f>
        <v>124</v>
      </c>
      <c r="G21" s="17">
        <f>H21+I21</f>
        <v>724</v>
      </c>
      <c r="H21" s="17">
        <f>SUM(H22:H27)</f>
        <v>436</v>
      </c>
      <c r="I21" s="19">
        <f>SUM(I22:I27)</f>
        <v>288</v>
      </c>
    </row>
    <row r="22" spans="1:20" x14ac:dyDescent="0.25">
      <c r="A22" s="21" t="s">
        <v>14</v>
      </c>
      <c r="B22" s="14">
        <f>D22+G22</f>
        <v>149</v>
      </c>
      <c r="C22" s="22">
        <f t="shared" si="6"/>
        <v>7.8752642706131084</v>
      </c>
      <c r="D22" s="14">
        <f t="shared" si="7"/>
        <v>105</v>
      </c>
      <c r="E22" s="14">
        <v>63</v>
      </c>
      <c r="F22" s="14">
        <v>42</v>
      </c>
      <c r="G22" s="14">
        <f t="shared" ref="G22:G27" si="8">H22+I22</f>
        <v>44</v>
      </c>
      <c r="H22" s="14">
        <v>19</v>
      </c>
      <c r="I22" s="15">
        <v>25</v>
      </c>
    </row>
    <row r="23" spans="1:20" x14ac:dyDescent="0.25">
      <c r="A23" s="21" t="s">
        <v>15</v>
      </c>
      <c r="B23" s="14">
        <f t="shared" ref="B23:B27" si="9">D23+G23</f>
        <v>534</v>
      </c>
      <c r="C23" s="22">
        <f t="shared" si="6"/>
        <v>28.224101479915433</v>
      </c>
      <c r="D23" s="14">
        <f t="shared" si="7"/>
        <v>180</v>
      </c>
      <c r="E23" s="14">
        <v>109</v>
      </c>
      <c r="F23" s="14">
        <v>71</v>
      </c>
      <c r="G23" s="14">
        <f t="shared" si="8"/>
        <v>354</v>
      </c>
      <c r="H23" s="14">
        <v>197</v>
      </c>
      <c r="I23" s="15">
        <v>157</v>
      </c>
    </row>
    <row r="24" spans="1:20" x14ac:dyDescent="0.25">
      <c r="A24" s="13" t="s">
        <v>16</v>
      </c>
      <c r="B24" s="14">
        <f t="shared" si="9"/>
        <v>91</v>
      </c>
      <c r="C24" s="22">
        <f t="shared" si="6"/>
        <v>4.8097251585623679</v>
      </c>
      <c r="D24" s="14">
        <f t="shared" si="7"/>
        <v>22</v>
      </c>
      <c r="E24" s="14">
        <v>18</v>
      </c>
      <c r="F24" s="14">
        <v>4</v>
      </c>
      <c r="G24" s="14">
        <f t="shared" si="8"/>
        <v>69</v>
      </c>
      <c r="H24" s="14">
        <v>42</v>
      </c>
      <c r="I24" s="15">
        <v>27</v>
      </c>
    </row>
    <row r="25" spans="1:20" x14ac:dyDescent="0.25">
      <c r="A25" s="21" t="s">
        <v>17</v>
      </c>
      <c r="B25" s="14">
        <f t="shared" si="9"/>
        <v>28</v>
      </c>
      <c r="C25" s="22">
        <f t="shared" si="6"/>
        <v>1.4799154334038054</v>
      </c>
      <c r="D25" s="14">
        <f t="shared" si="7"/>
        <v>2</v>
      </c>
      <c r="E25" s="14">
        <v>2</v>
      </c>
      <c r="F25" s="14">
        <v>0</v>
      </c>
      <c r="G25" s="14">
        <f t="shared" si="8"/>
        <v>26</v>
      </c>
      <c r="H25" s="14">
        <v>17</v>
      </c>
      <c r="I25" s="15">
        <v>9</v>
      </c>
    </row>
    <row r="26" spans="1:20" x14ac:dyDescent="0.25">
      <c r="A26" s="21" t="s">
        <v>18</v>
      </c>
      <c r="B26" s="14">
        <f t="shared" si="9"/>
        <v>214</v>
      </c>
      <c r="C26" s="22">
        <f t="shared" si="6"/>
        <v>11.310782241014799</v>
      </c>
      <c r="D26" s="14">
        <f t="shared" si="7"/>
        <v>22</v>
      </c>
      <c r="E26" s="14">
        <v>15</v>
      </c>
      <c r="F26" s="14">
        <v>7</v>
      </c>
      <c r="G26" s="14">
        <f t="shared" si="8"/>
        <v>192</v>
      </c>
      <c r="H26" s="14">
        <v>135</v>
      </c>
      <c r="I26" s="15">
        <v>57</v>
      </c>
    </row>
    <row r="27" spans="1:20" x14ac:dyDescent="0.25">
      <c r="A27" s="21" t="s">
        <v>19</v>
      </c>
      <c r="B27" s="14">
        <f t="shared" si="9"/>
        <v>39</v>
      </c>
      <c r="C27" s="22">
        <f t="shared" si="6"/>
        <v>2.0613107822410148</v>
      </c>
      <c r="D27" s="14">
        <f t="shared" si="7"/>
        <v>0</v>
      </c>
      <c r="E27" s="14"/>
      <c r="F27" s="14"/>
      <c r="G27" s="14">
        <f t="shared" si="8"/>
        <v>39</v>
      </c>
      <c r="H27" s="14">
        <v>26</v>
      </c>
      <c r="I27" s="15">
        <v>13</v>
      </c>
    </row>
    <row r="28" spans="1:20" x14ac:dyDescent="0.25">
      <c r="A28" s="13"/>
      <c r="B28" s="14"/>
      <c r="C28" s="14"/>
      <c r="D28" s="14"/>
      <c r="E28" s="14"/>
      <c r="F28" s="14"/>
      <c r="G28" s="14"/>
      <c r="H28" s="14"/>
      <c r="I28" s="15"/>
    </row>
    <row r="29" spans="1:20" s="2" customFormat="1" x14ac:dyDescent="0.25">
      <c r="A29" s="20" t="s">
        <v>20</v>
      </c>
      <c r="B29" s="17">
        <f>D29+G29</f>
        <v>135</v>
      </c>
      <c r="C29" s="18">
        <f t="shared" si="3"/>
        <v>7.1353065539112057</v>
      </c>
      <c r="D29" s="17">
        <f t="shared" si="2"/>
        <v>34</v>
      </c>
      <c r="E29" s="17">
        <f>SUM(E30:E35)</f>
        <v>24</v>
      </c>
      <c r="F29" s="17">
        <f>SUM(F30:F35)</f>
        <v>10</v>
      </c>
      <c r="G29" s="17">
        <f>H29+I29</f>
        <v>101</v>
      </c>
      <c r="H29" s="17">
        <f>SUM(H30:H35)</f>
        <v>59</v>
      </c>
      <c r="I29" s="19">
        <f>SUM(I30:I35)</f>
        <v>42</v>
      </c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x14ac:dyDescent="0.25">
      <c r="A30" s="21" t="s">
        <v>14</v>
      </c>
      <c r="B30" s="14">
        <f>D30+G30</f>
        <v>9</v>
      </c>
      <c r="C30" s="22">
        <f t="shared" si="3"/>
        <v>0.47568710359408034</v>
      </c>
      <c r="D30" s="14">
        <f t="shared" si="2"/>
        <v>6</v>
      </c>
      <c r="E30" s="14">
        <v>4</v>
      </c>
      <c r="F30" s="14">
        <v>2</v>
      </c>
      <c r="G30" s="14">
        <f t="shared" si="0"/>
        <v>3</v>
      </c>
      <c r="H30" s="14">
        <v>2</v>
      </c>
      <c r="I30" s="15">
        <v>1</v>
      </c>
    </row>
    <row r="31" spans="1:20" x14ac:dyDescent="0.25">
      <c r="A31" s="21" t="s">
        <v>15</v>
      </c>
      <c r="B31" s="14">
        <f t="shared" ref="B31:B79" si="10">D31+G31</f>
        <v>67</v>
      </c>
      <c r="C31" s="22">
        <f t="shared" si="3"/>
        <v>3.5412262156448202</v>
      </c>
      <c r="D31" s="14">
        <f t="shared" si="2"/>
        <v>22</v>
      </c>
      <c r="E31" s="14">
        <v>15</v>
      </c>
      <c r="F31" s="14">
        <v>7</v>
      </c>
      <c r="G31" s="14">
        <f t="shared" si="0"/>
        <v>45</v>
      </c>
      <c r="H31" s="14">
        <v>20</v>
      </c>
      <c r="I31" s="15">
        <v>25</v>
      </c>
    </row>
    <row r="32" spans="1:20" x14ac:dyDescent="0.25">
      <c r="A32" s="13" t="s">
        <v>16</v>
      </c>
      <c r="B32" s="14">
        <f t="shared" si="10"/>
        <v>23</v>
      </c>
      <c r="C32" s="22">
        <f t="shared" si="3"/>
        <v>1.2156448202959831</v>
      </c>
      <c r="D32" s="14">
        <f t="shared" si="2"/>
        <v>4</v>
      </c>
      <c r="E32" s="14">
        <v>3</v>
      </c>
      <c r="F32" s="14">
        <v>1</v>
      </c>
      <c r="G32" s="14">
        <f t="shared" si="0"/>
        <v>19</v>
      </c>
      <c r="H32" s="14">
        <v>12</v>
      </c>
      <c r="I32" s="15">
        <v>7</v>
      </c>
    </row>
    <row r="33" spans="1:20" x14ac:dyDescent="0.25">
      <c r="A33" s="21" t="s">
        <v>17</v>
      </c>
      <c r="B33" s="14">
        <f t="shared" ref="B33" si="11">D33+G33</f>
        <v>7</v>
      </c>
      <c r="C33" s="22">
        <f t="shared" ref="C33" si="12">B33/B$11*100</f>
        <v>0.36997885835095135</v>
      </c>
      <c r="D33" s="14">
        <f t="shared" si="2"/>
        <v>0</v>
      </c>
      <c r="E33" s="14"/>
      <c r="F33" s="14"/>
      <c r="G33" s="14">
        <f t="shared" si="0"/>
        <v>7</v>
      </c>
      <c r="H33" s="14">
        <v>3</v>
      </c>
      <c r="I33" s="15">
        <v>4</v>
      </c>
    </row>
    <row r="34" spans="1:20" x14ac:dyDescent="0.25">
      <c r="A34" s="21" t="s">
        <v>18</v>
      </c>
      <c r="B34" s="14">
        <f t="shared" si="10"/>
        <v>28</v>
      </c>
      <c r="C34" s="22">
        <f t="shared" si="3"/>
        <v>1.4799154334038054</v>
      </c>
      <c r="D34" s="14">
        <f t="shared" si="2"/>
        <v>2</v>
      </c>
      <c r="E34" s="14">
        <v>2</v>
      </c>
      <c r="F34" s="14"/>
      <c r="G34" s="14">
        <f t="shared" si="0"/>
        <v>26</v>
      </c>
      <c r="H34" s="14">
        <v>21</v>
      </c>
      <c r="I34" s="15">
        <v>5</v>
      </c>
    </row>
    <row r="35" spans="1:20" x14ac:dyDescent="0.25">
      <c r="A35" s="21" t="s">
        <v>19</v>
      </c>
      <c r="B35" s="14">
        <f t="shared" si="10"/>
        <v>1</v>
      </c>
      <c r="C35" s="22">
        <f t="shared" si="3"/>
        <v>5.2854122621564484E-2</v>
      </c>
      <c r="D35" s="14">
        <f t="shared" si="2"/>
        <v>0</v>
      </c>
      <c r="E35" s="14"/>
      <c r="F35" s="14"/>
      <c r="G35" s="14">
        <f t="shared" si="0"/>
        <v>1</v>
      </c>
      <c r="H35" s="14">
        <v>1</v>
      </c>
      <c r="I35" s="15"/>
    </row>
    <row r="36" spans="1:20" x14ac:dyDescent="0.25">
      <c r="A36" s="13"/>
      <c r="B36" s="14">
        <f t="shared" si="10"/>
        <v>0</v>
      </c>
      <c r="C36" s="14">
        <f t="shared" si="3"/>
        <v>0</v>
      </c>
      <c r="D36" s="14">
        <f t="shared" si="2"/>
        <v>0</v>
      </c>
      <c r="E36" s="14"/>
      <c r="F36" s="14"/>
      <c r="G36" s="14">
        <f t="shared" si="0"/>
        <v>0</v>
      </c>
      <c r="H36" s="14"/>
      <c r="I36" s="15"/>
    </row>
    <row r="37" spans="1:20" s="2" customFormat="1" x14ac:dyDescent="0.25">
      <c r="A37" s="20" t="s">
        <v>21</v>
      </c>
      <c r="B37" s="17">
        <f t="shared" si="10"/>
        <v>48</v>
      </c>
      <c r="C37" s="18">
        <f t="shared" si="3"/>
        <v>2.536997885835095</v>
      </c>
      <c r="D37" s="17">
        <f t="shared" si="2"/>
        <v>6</v>
      </c>
      <c r="E37" s="17">
        <f>SUM(E38:E42)</f>
        <v>6</v>
      </c>
      <c r="F37" s="17">
        <f>SUM(F38:F42)</f>
        <v>0</v>
      </c>
      <c r="G37" s="17">
        <f t="shared" si="0"/>
        <v>42</v>
      </c>
      <c r="H37" s="17">
        <f>SUM(H38:H42)</f>
        <v>27</v>
      </c>
      <c r="I37" s="19">
        <f>SUM(I38:I42)</f>
        <v>15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s="2" customFormat="1" x14ac:dyDescent="0.25">
      <c r="A38" s="13" t="s">
        <v>14</v>
      </c>
      <c r="B38" s="14">
        <f t="shared" si="10"/>
        <v>3</v>
      </c>
      <c r="C38" s="22">
        <f>B38/B$11*100</f>
        <v>0.15856236786469344</v>
      </c>
      <c r="D38" s="14">
        <f t="shared" si="2"/>
        <v>1</v>
      </c>
      <c r="E38" s="14">
        <v>1</v>
      </c>
      <c r="F38" s="17"/>
      <c r="G38" s="14">
        <f t="shared" si="0"/>
        <v>2</v>
      </c>
      <c r="H38" s="17"/>
      <c r="I38" s="15">
        <v>2</v>
      </c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5">
      <c r="A39" s="21" t="s">
        <v>15</v>
      </c>
      <c r="B39" s="14">
        <f t="shared" si="10"/>
        <v>23</v>
      </c>
      <c r="C39" s="22">
        <f>B39/B$11*100</f>
        <v>1.2156448202959831</v>
      </c>
      <c r="D39" s="14">
        <f t="shared" si="2"/>
        <v>4</v>
      </c>
      <c r="E39" s="14">
        <v>4</v>
      </c>
      <c r="F39" s="14"/>
      <c r="G39" s="14">
        <f t="shared" si="0"/>
        <v>19</v>
      </c>
      <c r="H39" s="14">
        <v>13</v>
      </c>
      <c r="I39" s="15">
        <v>6</v>
      </c>
    </row>
    <row r="40" spans="1:20" x14ac:dyDescent="0.25">
      <c r="A40" s="13" t="s">
        <v>16</v>
      </c>
      <c r="B40" s="14">
        <f t="shared" si="10"/>
        <v>1</v>
      </c>
      <c r="C40" s="22">
        <f t="shared" si="3"/>
        <v>5.2854122621564484E-2</v>
      </c>
      <c r="D40" s="14">
        <f t="shared" si="2"/>
        <v>1</v>
      </c>
      <c r="E40" s="14">
        <v>1</v>
      </c>
      <c r="F40" s="14"/>
      <c r="G40" s="14">
        <f t="shared" si="0"/>
        <v>0</v>
      </c>
      <c r="H40" s="14"/>
      <c r="I40" s="15"/>
    </row>
    <row r="41" spans="1:20" x14ac:dyDescent="0.25">
      <c r="A41" s="21" t="s">
        <v>17</v>
      </c>
      <c r="B41" s="14">
        <f t="shared" ref="B41" si="13">D41+G41</f>
        <v>2</v>
      </c>
      <c r="C41" s="22">
        <f t="shared" ref="C41" si="14">B41/B$11*100</f>
        <v>0.10570824524312897</v>
      </c>
      <c r="D41" s="14">
        <f t="shared" si="2"/>
        <v>0</v>
      </c>
      <c r="E41" s="14"/>
      <c r="F41" s="14"/>
      <c r="G41" s="14">
        <f t="shared" si="0"/>
        <v>2</v>
      </c>
      <c r="H41" s="14">
        <v>2</v>
      </c>
      <c r="I41" s="15"/>
    </row>
    <row r="42" spans="1:20" x14ac:dyDescent="0.25">
      <c r="A42" s="21" t="s">
        <v>18</v>
      </c>
      <c r="B42" s="14">
        <f t="shared" si="10"/>
        <v>19</v>
      </c>
      <c r="C42" s="22">
        <f t="shared" si="3"/>
        <v>1.004228329809725</v>
      </c>
      <c r="D42" s="14">
        <f t="shared" si="2"/>
        <v>0</v>
      </c>
      <c r="E42" s="14"/>
      <c r="F42" s="14"/>
      <c r="G42" s="14">
        <f>H42+I42</f>
        <v>19</v>
      </c>
      <c r="H42" s="14">
        <v>12</v>
      </c>
      <c r="I42" s="15">
        <v>7</v>
      </c>
    </row>
    <row r="43" spans="1:20" x14ac:dyDescent="0.25">
      <c r="A43" s="13"/>
      <c r="B43" s="14">
        <f t="shared" si="10"/>
        <v>0</v>
      </c>
      <c r="C43" s="14">
        <f t="shared" si="3"/>
        <v>0</v>
      </c>
      <c r="D43" s="14">
        <f t="shared" si="2"/>
        <v>0</v>
      </c>
      <c r="E43" s="14"/>
      <c r="F43" s="14"/>
      <c r="G43" s="14">
        <f t="shared" si="0"/>
        <v>0</v>
      </c>
      <c r="H43" s="14"/>
      <c r="I43" s="15"/>
    </row>
    <row r="44" spans="1:20" s="2" customFormat="1" x14ac:dyDescent="0.25">
      <c r="A44" s="20" t="s">
        <v>22</v>
      </c>
      <c r="B44" s="17">
        <f t="shared" si="10"/>
        <v>89</v>
      </c>
      <c r="C44" s="18">
        <f t="shared" si="3"/>
        <v>4.7040169133192391</v>
      </c>
      <c r="D44" s="17">
        <f t="shared" si="2"/>
        <v>24</v>
      </c>
      <c r="E44" s="17">
        <f>SUM(E45:E49)</f>
        <v>18</v>
      </c>
      <c r="F44" s="17">
        <f>SUM(F45:F49)</f>
        <v>6</v>
      </c>
      <c r="G44" s="17">
        <f t="shared" si="0"/>
        <v>65</v>
      </c>
      <c r="H44" s="17">
        <f>SUM(H45:H49)</f>
        <v>36</v>
      </c>
      <c r="I44" s="19">
        <f>SUM(I45:I49)</f>
        <v>29</v>
      </c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25">
      <c r="A45" s="21" t="s">
        <v>14</v>
      </c>
      <c r="B45" s="14">
        <f t="shared" si="10"/>
        <v>5</v>
      </c>
      <c r="C45" s="22">
        <f t="shared" si="3"/>
        <v>0.26427061310782241</v>
      </c>
      <c r="D45" s="14">
        <f t="shared" si="2"/>
        <v>2</v>
      </c>
      <c r="E45" s="14">
        <v>2</v>
      </c>
      <c r="F45" s="14"/>
      <c r="G45" s="14">
        <f t="shared" si="0"/>
        <v>3</v>
      </c>
      <c r="H45" s="14">
        <v>3</v>
      </c>
      <c r="I45" s="15"/>
    </row>
    <row r="46" spans="1:20" x14ac:dyDescent="0.25">
      <c r="A46" s="21" t="s">
        <v>15</v>
      </c>
      <c r="B46" s="14">
        <f t="shared" si="10"/>
        <v>66</v>
      </c>
      <c r="C46" s="22">
        <f>B46/B$11*100</f>
        <v>3.4883720930232558</v>
      </c>
      <c r="D46" s="14">
        <f t="shared" si="2"/>
        <v>21</v>
      </c>
      <c r="E46" s="14">
        <v>15</v>
      </c>
      <c r="F46" s="14">
        <v>6</v>
      </c>
      <c r="G46" s="14">
        <f t="shared" si="0"/>
        <v>45</v>
      </c>
      <c r="H46" s="14">
        <v>22</v>
      </c>
      <c r="I46" s="15">
        <v>23</v>
      </c>
    </row>
    <row r="47" spans="1:20" x14ac:dyDescent="0.25">
      <c r="A47" s="13" t="s">
        <v>16</v>
      </c>
      <c r="B47" s="14">
        <f t="shared" si="10"/>
        <v>10</v>
      </c>
      <c r="C47" s="22">
        <f t="shared" si="3"/>
        <v>0.52854122621564481</v>
      </c>
      <c r="D47" s="14">
        <f t="shared" si="2"/>
        <v>1</v>
      </c>
      <c r="E47" s="14">
        <v>1</v>
      </c>
      <c r="F47" s="14"/>
      <c r="G47" s="14">
        <f t="shared" si="0"/>
        <v>9</v>
      </c>
      <c r="H47" s="14">
        <v>5</v>
      </c>
      <c r="I47" s="15">
        <v>4</v>
      </c>
    </row>
    <row r="48" spans="1:20" x14ac:dyDescent="0.25">
      <c r="A48" s="21" t="s">
        <v>17</v>
      </c>
      <c r="B48" s="14">
        <f t="shared" ref="B48" si="15">D48+G48</f>
        <v>2</v>
      </c>
      <c r="C48" s="22">
        <f t="shared" ref="C48" si="16">B48/B$11*100</f>
        <v>0.10570824524312897</v>
      </c>
      <c r="D48" s="14">
        <f t="shared" si="2"/>
        <v>0</v>
      </c>
      <c r="E48" s="14"/>
      <c r="F48" s="14"/>
      <c r="G48" s="14">
        <f t="shared" si="0"/>
        <v>2</v>
      </c>
      <c r="H48" s="14">
        <v>1</v>
      </c>
      <c r="I48" s="15">
        <v>1</v>
      </c>
    </row>
    <row r="49" spans="1:20" x14ac:dyDescent="0.25">
      <c r="A49" s="21" t="s">
        <v>18</v>
      </c>
      <c r="B49" s="14">
        <f t="shared" si="10"/>
        <v>6</v>
      </c>
      <c r="C49" s="22">
        <f t="shared" si="3"/>
        <v>0.31712473572938688</v>
      </c>
      <c r="D49" s="14">
        <f t="shared" si="2"/>
        <v>0</v>
      </c>
      <c r="E49" s="14"/>
      <c r="F49" s="14"/>
      <c r="G49" s="14">
        <f t="shared" si="0"/>
        <v>6</v>
      </c>
      <c r="H49" s="14">
        <v>5</v>
      </c>
      <c r="I49" s="15">
        <v>1</v>
      </c>
    </row>
    <row r="50" spans="1:20" x14ac:dyDescent="0.25">
      <c r="A50" s="13"/>
      <c r="B50" s="14">
        <f t="shared" si="10"/>
        <v>0</v>
      </c>
      <c r="C50" s="14">
        <f t="shared" si="3"/>
        <v>0</v>
      </c>
      <c r="D50" s="14">
        <f t="shared" si="2"/>
        <v>0</v>
      </c>
      <c r="E50" s="14"/>
      <c r="F50" s="14"/>
      <c r="G50" s="14">
        <f t="shared" si="0"/>
        <v>0</v>
      </c>
      <c r="H50" s="14"/>
      <c r="I50" s="15"/>
    </row>
    <row r="51" spans="1:20" s="2" customFormat="1" x14ac:dyDescent="0.25">
      <c r="A51" s="20" t="s">
        <v>23</v>
      </c>
      <c r="B51" s="17">
        <f>D51+G51</f>
        <v>70</v>
      </c>
      <c r="C51" s="18">
        <f t="shared" si="3"/>
        <v>3.6997885835095139</v>
      </c>
      <c r="D51" s="17">
        <f>E51+F51</f>
        <v>15</v>
      </c>
      <c r="E51" s="17">
        <f>SUM(E52:E56)</f>
        <v>7</v>
      </c>
      <c r="F51" s="17">
        <f>SUM(F52:F56)</f>
        <v>8</v>
      </c>
      <c r="G51" s="17">
        <f>H51+I51</f>
        <v>55</v>
      </c>
      <c r="H51" s="17">
        <f>SUM(H52:H56)</f>
        <v>37</v>
      </c>
      <c r="I51" s="19">
        <f>SUM(I52:I56)</f>
        <v>18</v>
      </c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25">
      <c r="A52" s="21" t="s">
        <v>14</v>
      </c>
      <c r="B52" s="14">
        <f t="shared" si="10"/>
        <v>1</v>
      </c>
      <c r="C52" s="22">
        <f t="shared" si="3"/>
        <v>5.2854122621564484E-2</v>
      </c>
      <c r="D52" s="14">
        <f t="shared" si="2"/>
        <v>0</v>
      </c>
      <c r="E52" s="14"/>
      <c r="F52" s="17"/>
      <c r="G52" s="14">
        <f t="shared" si="0"/>
        <v>1</v>
      </c>
      <c r="H52" s="14">
        <v>1</v>
      </c>
      <c r="I52" s="15"/>
    </row>
    <row r="53" spans="1:20" x14ac:dyDescent="0.25">
      <c r="A53" s="21" t="s">
        <v>15</v>
      </c>
      <c r="B53" s="14">
        <f t="shared" si="10"/>
        <v>37</v>
      </c>
      <c r="C53" s="22">
        <f t="shared" si="3"/>
        <v>1.9556025369978858</v>
      </c>
      <c r="D53" s="14">
        <f t="shared" si="2"/>
        <v>10</v>
      </c>
      <c r="E53" s="14">
        <v>4</v>
      </c>
      <c r="F53" s="14">
        <v>6</v>
      </c>
      <c r="G53" s="14">
        <f t="shared" si="0"/>
        <v>27</v>
      </c>
      <c r="H53" s="14">
        <v>15</v>
      </c>
      <c r="I53" s="15">
        <v>12</v>
      </c>
    </row>
    <row r="54" spans="1:20" x14ac:dyDescent="0.25">
      <c r="A54" s="13" t="s">
        <v>16</v>
      </c>
      <c r="B54" s="14">
        <f t="shared" si="10"/>
        <v>9</v>
      </c>
      <c r="C54" s="22">
        <f t="shared" si="3"/>
        <v>0.47568710359408034</v>
      </c>
      <c r="D54" s="14">
        <f t="shared" si="2"/>
        <v>2</v>
      </c>
      <c r="E54" s="14">
        <v>1</v>
      </c>
      <c r="F54" s="14">
        <v>1</v>
      </c>
      <c r="G54" s="14">
        <f t="shared" si="0"/>
        <v>7</v>
      </c>
      <c r="H54" s="14">
        <v>6</v>
      </c>
      <c r="I54" s="15">
        <v>1</v>
      </c>
    </row>
    <row r="55" spans="1:20" x14ac:dyDescent="0.25">
      <c r="A55" s="21" t="s">
        <v>17</v>
      </c>
      <c r="B55" s="14">
        <f t="shared" ref="B55" si="17">D55+G55</f>
        <v>2</v>
      </c>
      <c r="C55" s="22">
        <f t="shared" ref="C55" si="18">B55/B$11*100</f>
        <v>0.10570824524312897</v>
      </c>
      <c r="D55" s="14">
        <f t="shared" si="2"/>
        <v>0</v>
      </c>
      <c r="E55" s="14"/>
      <c r="F55" s="14"/>
      <c r="G55" s="14">
        <f t="shared" si="0"/>
        <v>2</v>
      </c>
      <c r="H55" s="14">
        <v>1</v>
      </c>
      <c r="I55" s="15">
        <v>1</v>
      </c>
    </row>
    <row r="56" spans="1:20" x14ac:dyDescent="0.25">
      <c r="A56" s="21" t="s">
        <v>18</v>
      </c>
      <c r="B56" s="14">
        <f t="shared" si="10"/>
        <v>21</v>
      </c>
      <c r="C56" s="22">
        <f t="shared" si="3"/>
        <v>1.1099365750528543</v>
      </c>
      <c r="D56" s="14">
        <f t="shared" si="2"/>
        <v>3</v>
      </c>
      <c r="E56" s="14">
        <v>2</v>
      </c>
      <c r="F56" s="14">
        <v>1</v>
      </c>
      <c r="G56" s="14">
        <f>H56+I56</f>
        <v>18</v>
      </c>
      <c r="H56" s="14">
        <v>14</v>
      </c>
      <c r="I56" s="15">
        <v>4</v>
      </c>
    </row>
    <row r="57" spans="1:20" x14ac:dyDescent="0.25">
      <c r="A57" s="13"/>
      <c r="B57" s="14"/>
      <c r="C57" s="14"/>
      <c r="D57" s="14"/>
      <c r="E57" s="14"/>
      <c r="F57" s="14"/>
      <c r="G57" s="14"/>
      <c r="H57" s="14"/>
      <c r="I57" s="15"/>
    </row>
    <row r="58" spans="1:20" s="2" customFormat="1" x14ac:dyDescent="0.25">
      <c r="A58" s="20" t="s">
        <v>24</v>
      </c>
      <c r="B58" s="17">
        <f t="shared" si="10"/>
        <v>196</v>
      </c>
      <c r="C58" s="18">
        <f t="shared" si="3"/>
        <v>10.359408033826638</v>
      </c>
      <c r="D58" s="17">
        <f t="shared" si="2"/>
        <v>67</v>
      </c>
      <c r="E58" s="17">
        <f>SUM(E59:E64)</f>
        <v>37</v>
      </c>
      <c r="F58" s="17">
        <f>SUM(F59:F64)</f>
        <v>30</v>
      </c>
      <c r="G58" s="17">
        <f t="shared" si="0"/>
        <v>129</v>
      </c>
      <c r="H58" s="17">
        <f>SUM(H59:H64)</f>
        <v>78</v>
      </c>
      <c r="I58" s="19">
        <f>SUM(I59:I64)</f>
        <v>51</v>
      </c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x14ac:dyDescent="0.25">
      <c r="A59" s="21" t="s">
        <v>14</v>
      </c>
      <c r="B59" s="14">
        <f t="shared" si="10"/>
        <v>0</v>
      </c>
      <c r="C59" s="22">
        <f t="shared" si="3"/>
        <v>0</v>
      </c>
      <c r="D59" s="14">
        <f t="shared" si="2"/>
        <v>0</v>
      </c>
      <c r="E59" s="14"/>
      <c r="F59" s="14"/>
      <c r="G59" s="14">
        <f t="shared" si="0"/>
        <v>0</v>
      </c>
      <c r="H59" s="14"/>
      <c r="I59" s="15"/>
    </row>
    <row r="60" spans="1:20" x14ac:dyDescent="0.25">
      <c r="A60" s="21" t="s">
        <v>15</v>
      </c>
      <c r="B60" s="14">
        <f t="shared" si="10"/>
        <v>28</v>
      </c>
      <c r="C60" s="22">
        <f t="shared" si="3"/>
        <v>1.4799154334038054</v>
      </c>
      <c r="D60" s="14">
        <f t="shared" si="2"/>
        <v>17</v>
      </c>
      <c r="E60" s="14">
        <v>7</v>
      </c>
      <c r="F60" s="14">
        <v>10</v>
      </c>
      <c r="G60" s="14">
        <f t="shared" si="0"/>
        <v>11</v>
      </c>
      <c r="H60" s="14">
        <v>6</v>
      </c>
      <c r="I60" s="15">
        <v>5</v>
      </c>
    </row>
    <row r="61" spans="1:20" x14ac:dyDescent="0.25">
      <c r="A61" s="13" t="s">
        <v>16</v>
      </c>
      <c r="B61" s="14">
        <f t="shared" si="10"/>
        <v>114</v>
      </c>
      <c r="C61" s="22">
        <f t="shared" si="3"/>
        <v>6.0253699788583512</v>
      </c>
      <c r="D61" s="14">
        <f t="shared" si="2"/>
        <v>44</v>
      </c>
      <c r="E61" s="14">
        <v>26</v>
      </c>
      <c r="F61" s="14">
        <v>18</v>
      </c>
      <c r="G61" s="14">
        <f t="shared" si="0"/>
        <v>70</v>
      </c>
      <c r="H61" s="14">
        <v>39</v>
      </c>
      <c r="I61" s="15">
        <v>31</v>
      </c>
    </row>
    <row r="62" spans="1:20" x14ac:dyDescent="0.25">
      <c r="A62" s="21" t="s">
        <v>17</v>
      </c>
      <c r="B62" s="14">
        <f t="shared" ref="B62" si="19">D62+G62</f>
        <v>31</v>
      </c>
      <c r="C62" s="22">
        <f t="shared" ref="C62" si="20">B62/B$11*100</f>
        <v>1.6384778012684991</v>
      </c>
      <c r="D62" s="14">
        <f t="shared" si="2"/>
        <v>4</v>
      </c>
      <c r="E62" s="14">
        <v>3</v>
      </c>
      <c r="F62" s="14">
        <v>1</v>
      </c>
      <c r="G62" s="14">
        <f t="shared" si="0"/>
        <v>27</v>
      </c>
      <c r="H62" s="14">
        <v>16</v>
      </c>
      <c r="I62" s="15">
        <v>11</v>
      </c>
    </row>
    <row r="63" spans="1:20" x14ac:dyDescent="0.25">
      <c r="A63" s="21" t="s">
        <v>18</v>
      </c>
      <c r="B63" s="14">
        <f t="shared" si="10"/>
        <v>6</v>
      </c>
      <c r="C63" s="22">
        <f t="shared" si="3"/>
        <v>0.31712473572938688</v>
      </c>
      <c r="D63" s="14">
        <f t="shared" si="2"/>
        <v>0</v>
      </c>
      <c r="E63" s="14"/>
      <c r="F63" s="14"/>
      <c r="G63" s="14">
        <f>H63+I63</f>
        <v>6</v>
      </c>
      <c r="H63" s="14">
        <v>5</v>
      </c>
      <c r="I63" s="15">
        <v>1</v>
      </c>
    </row>
    <row r="64" spans="1:20" x14ac:dyDescent="0.25">
      <c r="A64" s="21" t="s">
        <v>19</v>
      </c>
      <c r="B64" s="14">
        <f t="shared" si="10"/>
        <v>17</v>
      </c>
      <c r="C64" s="22">
        <f t="shared" si="3"/>
        <v>0.89852008456659616</v>
      </c>
      <c r="D64" s="14">
        <f t="shared" si="2"/>
        <v>2</v>
      </c>
      <c r="E64" s="14">
        <v>1</v>
      </c>
      <c r="F64" s="14">
        <v>1</v>
      </c>
      <c r="G64" s="14">
        <f>H64+I64</f>
        <v>15</v>
      </c>
      <c r="H64" s="14">
        <v>12</v>
      </c>
      <c r="I64" s="15">
        <v>3</v>
      </c>
    </row>
    <row r="65" spans="1:20" x14ac:dyDescent="0.25">
      <c r="A65" s="13"/>
      <c r="B65" s="14">
        <f t="shared" si="10"/>
        <v>0</v>
      </c>
      <c r="C65" s="14">
        <f t="shared" si="3"/>
        <v>0</v>
      </c>
      <c r="D65" s="14">
        <f t="shared" si="2"/>
        <v>0</v>
      </c>
      <c r="E65" s="14"/>
      <c r="F65" s="14"/>
      <c r="G65" s="14">
        <f t="shared" si="0"/>
        <v>0</v>
      </c>
      <c r="H65" s="14"/>
      <c r="I65" s="15"/>
    </row>
    <row r="66" spans="1:20" s="2" customFormat="1" x14ac:dyDescent="0.25">
      <c r="A66" s="20" t="s">
        <v>25</v>
      </c>
      <c r="B66" s="17">
        <f t="shared" si="10"/>
        <v>164</v>
      </c>
      <c r="C66" s="18">
        <f t="shared" si="3"/>
        <v>8.6680761099365746</v>
      </c>
      <c r="D66" s="17">
        <f t="shared" si="2"/>
        <v>29</v>
      </c>
      <c r="E66" s="17">
        <f>SUM(E67:E71)</f>
        <v>17</v>
      </c>
      <c r="F66" s="17">
        <f>SUM(F67:F71)</f>
        <v>12</v>
      </c>
      <c r="G66" s="17">
        <f t="shared" si="0"/>
        <v>135</v>
      </c>
      <c r="H66" s="17">
        <f>SUM(H67:H71)</f>
        <v>80</v>
      </c>
      <c r="I66" s="19">
        <f>SUM(I67:I71)</f>
        <v>55</v>
      </c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25">
      <c r="A67" s="21" t="s">
        <v>14</v>
      </c>
      <c r="B67" s="14">
        <f t="shared" si="10"/>
        <v>8</v>
      </c>
      <c r="C67" s="22">
        <f t="shared" si="3"/>
        <v>0.42283298097251587</v>
      </c>
      <c r="D67" s="14">
        <f t="shared" si="2"/>
        <v>4</v>
      </c>
      <c r="E67" s="14">
        <v>1</v>
      </c>
      <c r="F67" s="14">
        <v>3</v>
      </c>
      <c r="G67" s="14">
        <f t="shared" si="0"/>
        <v>4</v>
      </c>
      <c r="H67" s="14">
        <v>2</v>
      </c>
      <c r="I67" s="15">
        <v>2</v>
      </c>
    </row>
    <row r="68" spans="1:20" x14ac:dyDescent="0.25">
      <c r="A68" s="21" t="s">
        <v>15</v>
      </c>
      <c r="B68" s="14">
        <f t="shared" si="10"/>
        <v>92</v>
      </c>
      <c r="C68" s="22">
        <f>B68/B$11*100</f>
        <v>4.8625792811839323</v>
      </c>
      <c r="D68" s="14">
        <f t="shared" si="2"/>
        <v>21</v>
      </c>
      <c r="E68" s="14">
        <v>13</v>
      </c>
      <c r="F68" s="14">
        <v>8</v>
      </c>
      <c r="G68" s="14">
        <f t="shared" si="0"/>
        <v>71</v>
      </c>
      <c r="H68" s="14">
        <v>37</v>
      </c>
      <c r="I68" s="15">
        <v>34</v>
      </c>
    </row>
    <row r="69" spans="1:20" x14ac:dyDescent="0.25">
      <c r="A69" s="13" t="s">
        <v>16</v>
      </c>
      <c r="B69" s="14">
        <f t="shared" si="10"/>
        <v>22</v>
      </c>
      <c r="C69" s="22">
        <f t="shared" si="3"/>
        <v>1.1627906976744187</v>
      </c>
      <c r="D69" s="14">
        <f t="shared" si="2"/>
        <v>1</v>
      </c>
      <c r="E69" s="14">
        <v>1</v>
      </c>
      <c r="F69" s="14"/>
      <c r="G69" s="14">
        <f t="shared" si="0"/>
        <v>21</v>
      </c>
      <c r="H69" s="14">
        <v>12</v>
      </c>
      <c r="I69" s="15">
        <v>9</v>
      </c>
    </row>
    <row r="70" spans="1:20" x14ac:dyDescent="0.25">
      <c r="A70" s="21" t="s">
        <v>17</v>
      </c>
      <c r="B70" s="14">
        <f t="shared" ref="B70" si="21">D70+G70</f>
        <v>11</v>
      </c>
      <c r="C70" s="22">
        <f t="shared" ref="C70" si="22">B70/B$11*100</f>
        <v>0.58139534883720934</v>
      </c>
      <c r="D70" s="14">
        <f t="shared" si="2"/>
        <v>0</v>
      </c>
      <c r="E70" s="14"/>
      <c r="F70" s="14"/>
      <c r="G70" s="14">
        <f t="shared" si="0"/>
        <v>11</v>
      </c>
      <c r="H70" s="14">
        <v>10</v>
      </c>
      <c r="I70" s="15">
        <v>1</v>
      </c>
    </row>
    <row r="71" spans="1:20" x14ac:dyDescent="0.25">
      <c r="A71" s="21" t="s">
        <v>18</v>
      </c>
      <c r="B71" s="14">
        <f t="shared" si="10"/>
        <v>31</v>
      </c>
      <c r="C71" s="22">
        <f t="shared" si="3"/>
        <v>1.6384778012684991</v>
      </c>
      <c r="D71" s="14">
        <f t="shared" si="2"/>
        <v>3</v>
      </c>
      <c r="E71" s="14">
        <v>2</v>
      </c>
      <c r="F71" s="14">
        <v>1</v>
      </c>
      <c r="G71" s="14">
        <f t="shared" si="0"/>
        <v>28</v>
      </c>
      <c r="H71" s="14">
        <v>19</v>
      </c>
      <c r="I71" s="15">
        <v>9</v>
      </c>
    </row>
    <row r="72" spans="1:20" x14ac:dyDescent="0.25">
      <c r="A72" s="13"/>
      <c r="B72" s="14">
        <f t="shared" si="10"/>
        <v>0</v>
      </c>
      <c r="C72" s="14">
        <f t="shared" si="3"/>
        <v>0</v>
      </c>
      <c r="D72" s="14">
        <f t="shared" si="2"/>
        <v>0</v>
      </c>
      <c r="E72" s="14"/>
      <c r="F72" s="14"/>
      <c r="G72" s="14">
        <f t="shared" si="0"/>
        <v>0</v>
      </c>
      <c r="H72" s="14"/>
      <c r="I72" s="15"/>
    </row>
    <row r="73" spans="1:20" s="2" customFormat="1" x14ac:dyDescent="0.25">
      <c r="A73" s="20" t="s">
        <v>26</v>
      </c>
      <c r="B73" s="17">
        <f>D73+G73</f>
        <v>135</v>
      </c>
      <c r="C73" s="18">
        <f t="shared" si="3"/>
        <v>7.1353065539112057</v>
      </c>
      <c r="D73" s="17">
        <f t="shared" si="2"/>
        <v>34</v>
      </c>
      <c r="E73" s="17">
        <f>SUM(E74:E79)</f>
        <v>26</v>
      </c>
      <c r="F73" s="17">
        <f>SUM(F74:F79)</f>
        <v>8</v>
      </c>
      <c r="G73" s="17">
        <f t="shared" si="0"/>
        <v>101</v>
      </c>
      <c r="H73" s="17">
        <f>SUM(H74:H79)</f>
        <v>59</v>
      </c>
      <c r="I73" s="19">
        <f>SUM(I74:I79)</f>
        <v>42</v>
      </c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s="2" customFormat="1" x14ac:dyDescent="0.25">
      <c r="A74" s="21" t="s">
        <v>27</v>
      </c>
      <c r="B74" s="14">
        <f>D74+G74</f>
        <v>1</v>
      </c>
      <c r="C74" s="18"/>
      <c r="D74" s="14">
        <f>E74+F74</f>
        <v>1</v>
      </c>
      <c r="E74" s="14">
        <v>1</v>
      </c>
      <c r="F74" s="17"/>
      <c r="G74" s="17"/>
      <c r="H74" s="17"/>
      <c r="I74" s="19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x14ac:dyDescent="0.25">
      <c r="A75" s="21" t="s">
        <v>14</v>
      </c>
      <c r="B75" s="14">
        <f>D75+G75</f>
        <v>10</v>
      </c>
      <c r="C75" s="22">
        <f t="shared" si="3"/>
        <v>0.52854122621564481</v>
      </c>
      <c r="D75" s="14">
        <f>E75+F75</f>
        <v>8</v>
      </c>
      <c r="E75" s="14">
        <v>7</v>
      </c>
      <c r="F75" s="14">
        <v>1</v>
      </c>
      <c r="G75" s="14">
        <f t="shared" si="0"/>
        <v>2</v>
      </c>
      <c r="H75" s="14">
        <v>2</v>
      </c>
      <c r="I75" s="15"/>
    </row>
    <row r="76" spans="1:20" x14ac:dyDescent="0.25">
      <c r="A76" s="21" t="s">
        <v>15</v>
      </c>
      <c r="B76" s="14">
        <f t="shared" si="10"/>
        <v>85</v>
      </c>
      <c r="C76" s="22">
        <f t="shared" si="3"/>
        <v>4.4926004228329814</v>
      </c>
      <c r="D76" s="14">
        <f t="shared" si="2"/>
        <v>18</v>
      </c>
      <c r="E76" s="14">
        <v>11</v>
      </c>
      <c r="F76" s="14">
        <v>7</v>
      </c>
      <c r="G76" s="14">
        <f t="shared" si="0"/>
        <v>67</v>
      </c>
      <c r="H76" s="14">
        <v>35</v>
      </c>
      <c r="I76" s="15">
        <v>32</v>
      </c>
    </row>
    <row r="77" spans="1:20" x14ac:dyDescent="0.25">
      <c r="A77" s="13" t="s">
        <v>16</v>
      </c>
      <c r="B77" s="14">
        <f t="shared" si="10"/>
        <v>24</v>
      </c>
      <c r="C77" s="22">
        <f t="shared" si="3"/>
        <v>1.2684989429175475</v>
      </c>
      <c r="D77" s="14">
        <f t="shared" si="2"/>
        <v>6</v>
      </c>
      <c r="E77" s="14">
        <v>6</v>
      </c>
      <c r="F77" s="14"/>
      <c r="G77" s="14">
        <f>H77+I77</f>
        <v>18</v>
      </c>
      <c r="H77" s="14">
        <v>12</v>
      </c>
      <c r="I77" s="15">
        <v>6</v>
      </c>
    </row>
    <row r="78" spans="1:20" x14ac:dyDescent="0.25">
      <c r="A78" s="21" t="s">
        <v>17</v>
      </c>
      <c r="B78" s="14">
        <f t="shared" ref="B78" si="23">D78+G78</f>
        <v>2</v>
      </c>
      <c r="C78" s="22">
        <f t="shared" ref="C78" si="24">B78/B$11*100</f>
        <v>0.10570824524312897</v>
      </c>
      <c r="D78" s="14">
        <f t="shared" si="2"/>
        <v>0</v>
      </c>
      <c r="E78" s="14"/>
      <c r="F78" s="14"/>
      <c r="G78" s="14">
        <f t="shared" si="0"/>
        <v>2</v>
      </c>
      <c r="H78" s="14">
        <v>2</v>
      </c>
      <c r="I78" s="15"/>
    </row>
    <row r="79" spans="1:20" x14ac:dyDescent="0.25">
      <c r="A79" s="24" t="s">
        <v>18</v>
      </c>
      <c r="B79" s="25">
        <f t="shared" si="10"/>
        <v>13</v>
      </c>
      <c r="C79" s="26">
        <f t="shared" si="3"/>
        <v>0.68710359408033828</v>
      </c>
      <c r="D79" s="25">
        <f t="shared" si="2"/>
        <v>1</v>
      </c>
      <c r="E79" s="25">
        <v>1</v>
      </c>
      <c r="F79" s="25"/>
      <c r="G79" s="25">
        <f t="shared" si="0"/>
        <v>12</v>
      </c>
      <c r="H79" s="25">
        <v>8</v>
      </c>
      <c r="I79" s="27">
        <v>4</v>
      </c>
    </row>
    <row r="80" spans="1:20" x14ac:dyDescent="0.25">
      <c r="A80" s="23" t="s">
        <v>28</v>
      </c>
    </row>
    <row r="81" spans="1:1" x14ac:dyDescent="0.25">
      <c r="A81" s="23" t="s">
        <v>29</v>
      </c>
    </row>
  </sheetData>
  <mergeCells count="15">
    <mergeCell ref="C8:C9"/>
    <mergeCell ref="E8:F8"/>
    <mergeCell ref="G8:G9"/>
    <mergeCell ref="H8:I8"/>
    <mergeCell ref="A1:I1"/>
    <mergeCell ref="A2:I2"/>
    <mergeCell ref="A3:I3"/>
    <mergeCell ref="A5:A9"/>
    <mergeCell ref="B5:I5"/>
    <mergeCell ref="D7:F7"/>
    <mergeCell ref="G7:I7"/>
    <mergeCell ref="D8:D9"/>
    <mergeCell ref="D6:I6"/>
    <mergeCell ref="B6:C7"/>
    <mergeCell ref="B8:B9"/>
  </mergeCells>
  <printOptions horizontalCentered="1"/>
  <pageMargins left="0.78740157480314965" right="0.70866141732283472" top="0.78740157480314965" bottom="0.59055118110236227" header="0.31496062992125984" footer="0.31496062992125984"/>
  <pageSetup scale="58" orientation="portrait" r:id="rId1"/>
  <ignoredErrors>
    <ignoredError sqref="G11:G2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63F1AC4F304B42B3941098A75A78F0" ma:contentTypeVersion="16" ma:contentTypeDescription="Crear nuevo documento." ma:contentTypeScope="" ma:versionID="23b106097983f3c21dcb9af6b8d44e10">
  <xsd:schema xmlns:xsd="http://www.w3.org/2001/XMLSchema" xmlns:xs="http://www.w3.org/2001/XMLSchema" xmlns:p="http://schemas.microsoft.com/office/2006/metadata/properties" xmlns:ns2="62f58b04-9c33-490c-ba7e-c6fd6f91e41a" xmlns:ns3="2e95bf99-24e0-4882-8195-e9d4d8693026" targetNamespace="http://schemas.microsoft.com/office/2006/metadata/properties" ma:root="true" ma:fieldsID="bd5d6d5d09f62cae812f00a7708af242" ns2:_="" ns3:_="">
    <xsd:import namespace="62f58b04-9c33-490c-ba7e-c6fd6f91e41a"/>
    <xsd:import namespace="2e95bf99-24e0-4882-8195-e9d4d8693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58b04-9c33-490c-ba7e-c6fd6f91e4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348c8ee-fc48-4349-a3df-b5c7dc9d7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5bf99-24e0-4882-8195-e9d4d86930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314d53-b12d-4311-bbaa-916fdb83fc8d}" ma:internalName="TaxCatchAll" ma:showField="CatchAllData" ma:web="2e95bf99-24e0-4882-8195-e9d4d8693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95bf99-24e0-4882-8195-e9d4d8693026" xsi:nil="true"/>
    <lcf76f155ced4ddcb4097134ff3c332f xmlns="62f58b04-9c33-490c-ba7e-c6fd6f91e4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F93A56-18D1-415E-8654-696FBAD530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4DB77C-4DFD-4B49-A2AA-3F147D35B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58b04-9c33-490c-ba7e-c6fd6f91e41a"/>
    <ds:schemaRef ds:uri="2e95bf99-24e0-4882-8195-e9d4d8693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FF1816-9F46-4AE6-AA30-5CBE5958AA8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62f58b04-9c33-490c-ba7e-c6fd6f91e41a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e95bf99-24e0-4882-8195-e9d4d869302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21 </vt:lpstr>
      <vt:lpstr>'Cuadro 21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DIPLAN - DEI</dc:creator>
  <cp:keywords/>
  <dc:description/>
  <cp:lastModifiedBy>MILAGROS CASTRO</cp:lastModifiedBy>
  <cp:revision/>
  <cp:lastPrinted>2024-09-09T20:04:15Z</cp:lastPrinted>
  <dcterms:created xsi:type="dcterms:W3CDTF">2010-09-22T21:04:36Z</dcterms:created>
  <dcterms:modified xsi:type="dcterms:W3CDTF">2026-05-21T17:22:53Z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0x0101000563F1AC4F304B42B3941098A75A78F0</vt:lpwstr>
  </property>
</Properties>
</file>