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livares\Desktop\2020\INFORME - datos abiertos\INFORME\ENERO\"/>
    </mc:Choice>
  </mc:AlternateContent>
  <bookViews>
    <workbookView xWindow="0" yWindow="0" windowWidth="17256" windowHeight="5340"/>
  </bookViews>
  <sheets>
    <sheet name="Hoja1" sheetId="1" r:id="rId1"/>
  </sheets>
  <definedNames>
    <definedName name="_xlnm.Print_Titles" localSheetId="0">Hoja1!$6:$7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2" i="1" l="1"/>
  <c r="J122" i="1"/>
  <c r="I122" i="1"/>
  <c r="L121" i="1"/>
  <c r="K121" i="1"/>
  <c r="J121" i="1"/>
  <c r="I121" i="1"/>
  <c r="J120" i="1"/>
  <c r="I120" i="1"/>
  <c r="H120" i="1"/>
  <c r="G120" i="1"/>
  <c r="L120" i="1" s="1"/>
  <c r="F120" i="1"/>
  <c r="E120" i="1"/>
  <c r="D120" i="1"/>
  <c r="C120" i="1"/>
  <c r="L119" i="1"/>
  <c r="K119" i="1"/>
  <c r="J119" i="1"/>
  <c r="I119" i="1"/>
  <c r="J118" i="1"/>
  <c r="I118" i="1"/>
  <c r="H118" i="1"/>
  <c r="G118" i="1"/>
  <c r="K118" i="1" s="1"/>
  <c r="F118" i="1"/>
  <c r="E118" i="1"/>
  <c r="D118" i="1"/>
  <c r="L118" i="1" s="1"/>
  <c r="C118" i="1"/>
  <c r="L117" i="1"/>
  <c r="J117" i="1"/>
  <c r="J116" i="1" s="1"/>
  <c r="I117" i="1"/>
  <c r="I116" i="1" s="1"/>
  <c r="H116" i="1"/>
  <c r="G116" i="1"/>
  <c r="L116" i="1" s="1"/>
  <c r="F116" i="1"/>
  <c r="E116" i="1"/>
  <c r="D116" i="1"/>
  <c r="C116" i="1"/>
  <c r="L115" i="1"/>
  <c r="K115" i="1"/>
  <c r="L114" i="1"/>
  <c r="J114" i="1"/>
  <c r="I114" i="1"/>
  <c r="J113" i="1"/>
  <c r="I113" i="1"/>
  <c r="H113" i="1"/>
  <c r="G113" i="1"/>
  <c r="K113" i="1" s="1"/>
  <c r="F113" i="1"/>
  <c r="E113" i="1"/>
  <c r="D113" i="1"/>
  <c r="C113" i="1"/>
  <c r="L112" i="1"/>
  <c r="J112" i="1"/>
  <c r="I112" i="1"/>
  <c r="L111" i="1"/>
  <c r="K111" i="1"/>
  <c r="J111" i="1"/>
  <c r="I111" i="1"/>
  <c r="L110" i="1"/>
  <c r="K110" i="1"/>
  <c r="J110" i="1"/>
  <c r="I110" i="1"/>
  <c r="L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J105" i="1"/>
  <c r="J101" i="1" s="1"/>
  <c r="I105" i="1"/>
  <c r="L104" i="1"/>
  <c r="J104" i="1"/>
  <c r="I104" i="1"/>
  <c r="L103" i="1"/>
  <c r="K103" i="1"/>
  <c r="J103" i="1"/>
  <c r="I103" i="1"/>
  <c r="L102" i="1"/>
  <c r="K102" i="1"/>
  <c r="J102" i="1"/>
  <c r="I102" i="1"/>
  <c r="I101" i="1"/>
  <c r="I93" i="1" s="1"/>
  <c r="H101" i="1"/>
  <c r="G101" i="1"/>
  <c r="K101" i="1" s="1"/>
  <c r="F101" i="1"/>
  <c r="E101" i="1"/>
  <c r="E93" i="1" s="1"/>
  <c r="D101" i="1"/>
  <c r="L101" i="1" s="1"/>
  <c r="C101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J96" i="1"/>
  <c r="I96" i="1"/>
  <c r="L95" i="1"/>
  <c r="K95" i="1"/>
  <c r="J95" i="1"/>
  <c r="I95" i="1"/>
  <c r="J94" i="1"/>
  <c r="J93" i="1" s="1"/>
  <c r="I94" i="1"/>
  <c r="H94" i="1"/>
  <c r="G94" i="1"/>
  <c r="G93" i="1" s="1"/>
  <c r="F94" i="1"/>
  <c r="F93" i="1" s="1"/>
  <c r="E94" i="1"/>
  <c r="D94" i="1"/>
  <c r="C94" i="1"/>
  <c r="C93" i="1" s="1"/>
  <c r="H93" i="1"/>
  <c r="D93" i="1"/>
  <c r="L92" i="1"/>
  <c r="K92" i="1"/>
  <c r="J92" i="1"/>
  <c r="I92" i="1"/>
  <c r="L91" i="1"/>
  <c r="J91" i="1"/>
  <c r="J89" i="1" s="1"/>
  <c r="I91" i="1"/>
  <c r="I89" i="1" s="1"/>
  <c r="L90" i="1"/>
  <c r="J90" i="1"/>
  <c r="I90" i="1"/>
  <c r="H89" i="1"/>
  <c r="G89" i="1"/>
  <c r="K89" i="1" s="1"/>
  <c r="F89" i="1"/>
  <c r="E89" i="1"/>
  <c r="D89" i="1"/>
  <c r="L89" i="1" s="1"/>
  <c r="C89" i="1"/>
  <c r="L88" i="1"/>
  <c r="J88" i="1"/>
  <c r="I88" i="1"/>
  <c r="L87" i="1"/>
  <c r="J87" i="1"/>
  <c r="I87" i="1"/>
  <c r="L86" i="1"/>
  <c r="J86" i="1"/>
  <c r="I86" i="1"/>
  <c r="L85" i="1"/>
  <c r="J85" i="1"/>
  <c r="I85" i="1"/>
  <c r="L84" i="1"/>
  <c r="J84" i="1"/>
  <c r="I84" i="1"/>
  <c r="L83" i="1"/>
  <c r="J83" i="1"/>
  <c r="I83" i="1"/>
  <c r="L82" i="1"/>
  <c r="J82" i="1"/>
  <c r="I82" i="1"/>
  <c r="L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7" i="1"/>
  <c r="J77" i="1"/>
  <c r="I77" i="1"/>
  <c r="L76" i="1"/>
  <c r="J76" i="1"/>
  <c r="I76" i="1"/>
  <c r="L75" i="1"/>
  <c r="K75" i="1"/>
  <c r="J75" i="1"/>
  <c r="I75" i="1"/>
  <c r="L74" i="1"/>
  <c r="K74" i="1"/>
  <c r="J74" i="1"/>
  <c r="I74" i="1"/>
  <c r="L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J68" i="1"/>
  <c r="I68" i="1"/>
  <c r="L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J55" i="1" s="1"/>
  <c r="I60" i="1"/>
  <c r="L59" i="1"/>
  <c r="J59" i="1"/>
  <c r="I59" i="1"/>
  <c r="I55" i="1" s="1"/>
  <c r="L58" i="1"/>
  <c r="J58" i="1"/>
  <c r="I58" i="1"/>
  <c r="L57" i="1"/>
  <c r="K57" i="1"/>
  <c r="J57" i="1"/>
  <c r="I57" i="1"/>
  <c r="L56" i="1"/>
  <c r="K56" i="1"/>
  <c r="J56" i="1"/>
  <c r="I56" i="1"/>
  <c r="H55" i="1"/>
  <c r="G55" i="1"/>
  <c r="K55" i="1" s="1"/>
  <c r="F55" i="1"/>
  <c r="E55" i="1"/>
  <c r="D55" i="1"/>
  <c r="C55" i="1"/>
  <c r="C9" i="1" s="1"/>
  <c r="C8" i="1" s="1"/>
  <c r="L54" i="1"/>
  <c r="J54" i="1"/>
  <c r="I54" i="1"/>
  <c r="L53" i="1"/>
  <c r="J53" i="1"/>
  <c r="I53" i="1"/>
  <c r="L52" i="1"/>
  <c r="J52" i="1"/>
  <c r="I52" i="1"/>
  <c r="L51" i="1"/>
  <c r="J51" i="1"/>
  <c r="I51" i="1"/>
  <c r="L50" i="1"/>
  <c r="J50" i="1"/>
  <c r="I50" i="1"/>
  <c r="L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J44" i="1"/>
  <c r="I44" i="1"/>
  <c r="L43" i="1"/>
  <c r="K43" i="1"/>
  <c r="J43" i="1"/>
  <c r="I43" i="1"/>
  <c r="L42" i="1"/>
  <c r="K42" i="1"/>
  <c r="J42" i="1"/>
  <c r="I42" i="1"/>
  <c r="L41" i="1"/>
  <c r="J41" i="1"/>
  <c r="I41" i="1"/>
  <c r="L40" i="1"/>
  <c r="J40" i="1"/>
  <c r="I40" i="1"/>
  <c r="L39" i="1"/>
  <c r="K39" i="1"/>
  <c r="J39" i="1"/>
  <c r="I39" i="1"/>
  <c r="L38" i="1"/>
  <c r="K38" i="1"/>
  <c r="J38" i="1"/>
  <c r="I38" i="1"/>
  <c r="L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J24" i="1"/>
  <c r="J21" i="1" s="1"/>
  <c r="I24" i="1"/>
  <c r="L23" i="1"/>
  <c r="J23" i="1"/>
  <c r="I23" i="1"/>
  <c r="L22" i="1"/>
  <c r="K22" i="1"/>
  <c r="J22" i="1"/>
  <c r="I22" i="1"/>
  <c r="I21" i="1" s="1"/>
  <c r="H21" i="1"/>
  <c r="G21" i="1"/>
  <c r="K21" i="1" s="1"/>
  <c r="F21" i="1"/>
  <c r="E21" i="1"/>
  <c r="D21" i="1"/>
  <c r="L21" i="1" s="1"/>
  <c r="C21" i="1"/>
  <c r="J20" i="1"/>
  <c r="I20" i="1"/>
  <c r="J19" i="1"/>
  <c r="I19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J10" i="1" s="1"/>
  <c r="I14" i="1"/>
  <c r="I10" i="1" s="1"/>
  <c r="L13" i="1"/>
  <c r="J13" i="1"/>
  <c r="I13" i="1"/>
  <c r="L12" i="1"/>
  <c r="K12" i="1"/>
  <c r="J12" i="1"/>
  <c r="I12" i="1"/>
  <c r="L11" i="1"/>
  <c r="K11" i="1"/>
  <c r="J11" i="1"/>
  <c r="I11" i="1"/>
  <c r="H10" i="1"/>
  <c r="H9" i="1" s="1"/>
  <c r="H8" i="1" s="1"/>
  <c r="G10" i="1"/>
  <c r="K10" i="1" s="1"/>
  <c r="F10" i="1"/>
  <c r="E10" i="1"/>
  <c r="E9" i="1" s="1"/>
  <c r="E8" i="1" s="1"/>
  <c r="D10" i="1"/>
  <c r="D9" i="1" s="1"/>
  <c r="D8" i="1" s="1"/>
  <c r="C10" i="1"/>
  <c r="F9" i="1"/>
  <c r="L93" i="1" l="1"/>
  <c r="K93" i="1"/>
  <c r="I9" i="1"/>
  <c r="I8" i="1" s="1"/>
  <c r="F8" i="1"/>
  <c r="J9" i="1"/>
  <c r="J8" i="1" s="1"/>
  <c r="L10" i="1"/>
  <c r="G9" i="1"/>
  <c r="K94" i="1"/>
  <c r="L113" i="1"/>
  <c r="K120" i="1"/>
  <c r="L94" i="1"/>
  <c r="L55" i="1"/>
  <c r="G8" i="1" l="1"/>
  <c r="K9" i="1"/>
  <c r="L9" i="1"/>
  <c r="K8" i="1" l="1"/>
  <c r="L8" i="1"/>
</calcChain>
</file>

<file path=xl/sharedStrings.xml><?xml version="1.0" encoding="utf-8"?>
<sst xmlns="http://schemas.openxmlformats.org/spreadsheetml/2006/main" count="145" uniqueCount="131">
  <si>
    <t>AUTORIDAD NACIONAL PARA LA INNOVACIÓN GUBERNAMENTAL</t>
  </si>
  <si>
    <t>(EN BALBOAS)</t>
  </si>
  <si>
    <t>AIG</t>
  </si>
  <si>
    <t>PERIODO: DEL 01 DE ENERO AL 31 DE ENERO 2020</t>
  </si>
  <si>
    <t>(1)</t>
  </si>
  <si>
    <t>(2)</t>
  </si>
  <si>
    <t>(3)</t>
  </si>
  <si>
    <t>(4)</t>
  </si>
  <si>
    <t>(5)</t>
  </si>
  <si>
    <t>(6)</t>
  </si>
  <si>
    <t>(7=3-5)</t>
  </si>
  <si>
    <t>(8=2-4)</t>
  </si>
  <si>
    <t>(9=5/3)</t>
  </si>
  <si>
    <t>(10=5/2)</t>
  </si>
  <si>
    <t>OBJETO DE
GASTOS</t>
  </si>
  <si>
    <t xml:space="preserve">PRESUPUESTO </t>
  </si>
  <si>
    <t>ASIGNACIÓN 
ACUMULADA</t>
  </si>
  <si>
    <t>COMPROMISO</t>
  </si>
  <si>
    <t>DEVENGADO</t>
  </si>
  <si>
    <t>PAGADO</t>
  </si>
  <si>
    <t xml:space="preserve">SALDO </t>
  </si>
  <si>
    <t xml:space="preserve">
MENSUAL</t>
  </si>
  <si>
    <t xml:space="preserve">
ANUAL</t>
  </si>
  <si>
    <t>APROBADO</t>
  </si>
  <si>
    <t>MODIFICADO</t>
  </si>
  <si>
    <t>A   C   U   M   U   L   A   D   O</t>
  </si>
  <si>
    <t>A LA FECHA</t>
  </si>
  <si>
    <t>ANUAL</t>
  </si>
  <si>
    <t>TOTAL DE FUNCIONAMIENTO E INVERSIONES</t>
  </si>
  <si>
    <t>**  0  FUNCIONAMIENTO</t>
  </si>
  <si>
    <t>*   0  SERVICIOS PERSONALES</t>
  </si>
  <si>
    <t xml:space="preserve">    001  PERSONAL FIJO</t>
  </si>
  <si>
    <t xml:space="preserve">    030  GASTOS DE REPRESENTACIÓN FIJOS</t>
  </si>
  <si>
    <t xml:space="preserve">    050  XIII MES</t>
  </si>
  <si>
    <t xml:space="preserve">    071  CUOTA PATRONAL DE SEGURO SOCIAL</t>
  </si>
  <si>
    <t xml:space="preserve">    072  CUOTA PATRONAL DE SEGURO EDUCATIVO</t>
  </si>
  <si>
    <t xml:space="preserve">    073  CUOTA PATRONAL DE RIESGO PROFESIONAL</t>
  </si>
  <si>
    <t xml:space="preserve">    074  CUOTA PATRONAL PARA EL FONDO COMPLEMENTARIO</t>
  </si>
  <si>
    <t xml:space="preserve">    091  SUELDOS</t>
  </si>
  <si>
    <t xml:space="preserve">    094  GASTOS DE REPRESENTACIÓN FIJO</t>
  </si>
  <si>
    <t xml:space="preserve">    099  CONTRIBUCIONES A LA SEGURIDAD</t>
  </si>
  <si>
    <t>*   1  SERVICIOS NO PERSONALES</t>
  </si>
  <si>
    <t xml:space="preserve">        101  DE EDIFICIOS Y LOCALES</t>
  </si>
  <si>
    <t xml:space="preserve">        102  DE EQUIPO ELECTRÓNICO</t>
  </si>
  <si>
    <t xml:space="preserve">        105  DE EQUIPO DE TRANSPORTE</t>
  </si>
  <si>
    <t xml:space="preserve">        106  DE TERRENOS</t>
  </si>
  <si>
    <t xml:space="preserve">        109  OTROS ALQUILERES</t>
  </si>
  <si>
    <t xml:space="preserve">        111  AGUA</t>
  </si>
  <si>
    <t xml:space="preserve">        114  ENERGÍA ELÉCTRICA</t>
  </si>
  <si>
    <t xml:space="preserve">        115  TELECOMUNICACIONES</t>
  </si>
  <si>
    <t xml:space="preserve">        116  SERVICIO DE TRANSMISIÓN DE DATOS</t>
  </si>
  <si>
    <t xml:space="preserve">        117  SERVICIO DE TELEFONÍA CELULAR</t>
  </si>
  <si>
    <t xml:space="preserve">        120  IMPRESIÓN, ENCUADERNACIÓN Y OTROS</t>
  </si>
  <si>
    <t xml:space="preserve">        131  ANUNCIOS Y AVISOS</t>
  </si>
  <si>
    <t xml:space="preserve">        132  PROMOCIÓN Y PUBLICIDAD</t>
  </si>
  <si>
    <t xml:space="preserve">        141  VIÁTICOS DENTRO DEL PAÍS</t>
  </si>
  <si>
    <t xml:space="preserve">        142  VIÁTICOS EN EL EXTERIOR</t>
  </si>
  <si>
    <t xml:space="preserve">        143  VIÁTICOS A OTRAS PERSONAS</t>
  </si>
  <si>
    <t xml:space="preserve">        151  TRANSPORTE DENTRO DEL PAÍS</t>
  </si>
  <si>
    <t xml:space="preserve">        152  TRANSPORTE DE O PARA EL EXTERIOR</t>
  </si>
  <si>
    <t xml:space="preserve">        1543 TRANSPORTE DE OTRAS PERSONAS</t>
  </si>
  <si>
    <t xml:space="preserve">        164  GASTOS DE SEGUROS</t>
  </si>
  <si>
    <t xml:space="preserve">        165  SERVICIOS COMERCIALES</t>
  </si>
  <si>
    <t xml:space="preserve">        169  OTROS SERVICIOS COMERCIALES Y</t>
  </si>
  <si>
    <t xml:space="preserve">        171  CONSULTORÍAS</t>
  </si>
  <si>
    <t xml:space="preserve">        172  SERVICIOS ESPECIALES</t>
  </si>
  <si>
    <t xml:space="preserve">        181  MANT. Y REP. DE EDIFICIOS</t>
  </si>
  <si>
    <t xml:space="preserve">        182  MANT. Y REP. DE MAQUINARIAS Y</t>
  </si>
  <si>
    <t xml:space="preserve">        185  MANT. Y REP. DE EQUIPO DE COMP</t>
  </si>
  <si>
    <t xml:space="preserve">        193  IMPRESIÓN, ENCUADERNACIÓN Y OTROS</t>
  </si>
  <si>
    <t xml:space="preserve">        195  VIÁTICOS</t>
  </si>
  <si>
    <t xml:space="preserve">        196  TRANSPORTE DE PERSONAS Y BIENES</t>
  </si>
  <si>
    <t xml:space="preserve">        197  SERVICIOS COMERCIALES Y FINANC</t>
  </si>
  <si>
    <t xml:space="preserve">        198  CONSULTORÍAS Y SERVICIOS ESPEC</t>
  </si>
  <si>
    <t xml:space="preserve">        199  MANTENIMIENTO Y REPARACIÓN</t>
  </si>
  <si>
    <t>*   2  MATERIALES Y SUMINISTROS</t>
  </si>
  <si>
    <t xml:space="preserve">        201  ALIMENTOS PARA CONSUMO HUMANO</t>
  </si>
  <si>
    <t xml:space="preserve">        203  BEBIDAS</t>
  </si>
  <si>
    <t xml:space="preserve">        211  ACABADO TEXTIL</t>
  </si>
  <si>
    <t xml:space="preserve">        212  CALZADO</t>
  </si>
  <si>
    <t xml:space="preserve">        214  PRENDAS DE VESTIR</t>
  </si>
  <si>
    <t xml:space="preserve">        221  DIÉSEL</t>
  </si>
  <si>
    <t xml:space="preserve">        223  GASOLINA</t>
  </si>
  <si>
    <t xml:space="preserve">        224  LUBRICANTES</t>
  </si>
  <si>
    <t xml:space="preserve">        231  IMPRESOS</t>
  </si>
  <si>
    <t xml:space="preserve">        232  PAPELERÍA</t>
  </si>
  <si>
    <t xml:space="preserve">        239  OTROS PRODUCTOS DE PAPEL Y CARTÓN</t>
  </si>
  <si>
    <t xml:space="preserve">        243  PINTURAS, COLORANTES Y TINTES</t>
  </si>
  <si>
    <t xml:space="preserve">        244  PRODUCTOS MEDICINALES Y FARMAC</t>
  </si>
  <si>
    <t xml:space="preserve">        249  OTROS PRODUCTOS QUÍMICOS</t>
  </si>
  <si>
    <t xml:space="preserve">        255  MATERIAL ELÉCTRICO</t>
  </si>
  <si>
    <t xml:space="preserve">        259  OTROS MATERIALES DE CONSTRUCCIÓN</t>
  </si>
  <si>
    <t xml:space="preserve">        261  ARTÍCULOS O PRODUCTOS PARA EVE</t>
  </si>
  <si>
    <t xml:space="preserve">        262  HERRAMIENTAS E INSTRUMENTOS</t>
  </si>
  <si>
    <t xml:space="preserve">        265  MATERIALES Y SUMINISTROS DE CO</t>
  </si>
  <si>
    <t xml:space="preserve">        269  OTROS PRODUCTOS VARIOS</t>
  </si>
  <si>
    <t xml:space="preserve">        271  ÚTILES DE COCINA Y COMEDOR</t>
  </si>
  <si>
    <t xml:space="preserve">        273  ÚTILES DE ASEO Y LIMPIEZA</t>
  </si>
  <si>
    <t xml:space="preserve">        275  ÚTILES Y MATERIALES DE OFICINA</t>
  </si>
  <si>
    <t xml:space="preserve">        279  OTROS ÚTILES Y MATERIALES</t>
  </si>
  <si>
    <t xml:space="preserve">        280  REPUESTOS</t>
  </si>
  <si>
    <t xml:space="preserve">        291  ALIMENTOS Y BEBIDAS</t>
  </si>
  <si>
    <t xml:space="preserve">        292  TEXTILES Y VESTUARIO</t>
  </si>
  <si>
    <t xml:space="preserve">        293  COMBUSTIBLES Y LUBRICANTES</t>
  </si>
  <si>
    <t xml:space="preserve">        295  PRODUCTOS QUÍMICOS Y CONEXOS</t>
  </si>
  <si>
    <t xml:space="preserve">        296  MATERIALES PARA CONSTRUCCIÓN Y</t>
  </si>
  <si>
    <t xml:space="preserve">        297  PRODUCTOS VARIOS</t>
  </si>
  <si>
    <t xml:space="preserve">        298  ÚTILES Y MATERIALES DIVERSOS</t>
  </si>
  <si>
    <t xml:space="preserve">        299  REPUESTOS</t>
  </si>
  <si>
    <t>*   6  TRANSFERENCIAS CORRIENTES</t>
  </si>
  <si>
    <t xml:space="preserve">        612  INDEMNIZACIONES LABORALES</t>
  </si>
  <si>
    <t xml:space="preserve">        624  CAPACITACIÓN Y ESTUDIOS</t>
  </si>
  <si>
    <t xml:space="preserve">        641  GOBIERNO CENTRAL</t>
  </si>
  <si>
    <t>** 1  INVERSIÓN</t>
  </si>
  <si>
    <t xml:space="preserve">        004  PERSONAL TRANSITORIO PARA INVE</t>
  </si>
  <si>
    <t xml:space="preserve">        050  XIII MES</t>
  </si>
  <si>
    <t xml:space="preserve">        071  CUOTA PATRONAL DE SEGURO SOCIAL</t>
  </si>
  <si>
    <t xml:space="preserve">        072  CUOTA PATRONAL DE SEGURO EDUCA</t>
  </si>
  <si>
    <t xml:space="preserve">        073  CUOTA PATRONAL DE RIESGO PROFE</t>
  </si>
  <si>
    <t xml:space="preserve">        074  CUOTA PATRONAL PARA EL FONDO C</t>
  </si>
  <si>
    <t xml:space="preserve">        119  OTROS SERVICIOS BÁSICOS</t>
  </si>
  <si>
    <t xml:space="preserve">        153  TRANSPORTE DE OTRAS PERSONAS</t>
  </si>
  <si>
    <t>*   3  MAQUINARIA, EQUIPO Y SEMOVIENTE</t>
  </si>
  <si>
    <t xml:space="preserve">        301  MAQUINARIA Y EQUIPO DE COMUNIC</t>
  </si>
  <si>
    <t xml:space="preserve">        380  EQUIPO DE COMPUTACIÓN</t>
  </si>
  <si>
    <t>*   5  CONSTRUCCIONES POR CONTRATO</t>
  </si>
  <si>
    <t xml:space="preserve">        519  OTRAS EDIFICACIONES</t>
  </si>
  <si>
    <t>*   7  TRANSFERENCIAS CAPITAL</t>
  </si>
  <si>
    <t xml:space="preserve">        702  A INSTITUCIONES SIN FINES DE LUCRO</t>
  </si>
  <si>
    <t xml:space="preserve">        721  APORTES A ORGANISMOS INTERNACI</t>
  </si>
  <si>
    <t>Cuadro de Ejecución Presupuestaria -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</si>
</sst>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&quot; &quot;"/>
    <numFmt numFmtId="165" formatCode="#,##0;\-#,##0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4" fontId="0" fillId="0" borderId="0" xfId="0" applyNumberFormat="1" applyFont="1"/>
    <xf numFmtId="0" fontId="0" fillId="0" borderId="0" xfId="0" applyFont="1"/>
    <xf numFmtId="49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4" fontId="2" fillId="2" borderId="1" xfId="0" applyNumberFormat="1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4" fillId="3" borderId="4" xfId="2" applyNumberFormat="1" applyFont="1" applyFill="1" applyBorder="1"/>
    <xf numFmtId="9" fontId="3" fillId="3" borderId="4" xfId="0" applyNumberFormat="1" applyFont="1" applyFill="1" applyBorder="1"/>
    <xf numFmtId="9" fontId="0" fillId="0" borderId="0" xfId="1" applyFont="1"/>
    <xf numFmtId="4" fontId="4" fillId="3" borderId="7" xfId="2" applyNumberFormat="1" applyFont="1" applyFill="1" applyBorder="1"/>
    <xf numFmtId="9" fontId="3" fillId="3" borderId="7" xfId="0" applyNumberFormat="1" applyFont="1" applyFill="1" applyBorder="1"/>
    <xf numFmtId="9" fontId="0" fillId="0" borderId="0" xfId="1" applyFont="1" applyFill="1"/>
    <xf numFmtId="4" fontId="0" fillId="0" borderId="0" xfId="0" applyNumberFormat="1" applyFont="1" applyFill="1"/>
    <xf numFmtId="0" fontId="0" fillId="0" borderId="0" xfId="0" applyFont="1" applyFill="1"/>
    <xf numFmtId="4" fontId="4" fillId="0" borderId="4" xfId="2" applyNumberFormat="1" applyFont="1" applyFill="1" applyBorder="1"/>
    <xf numFmtId="9" fontId="3" fillId="0" borderId="7" xfId="0" applyNumberFormat="1" applyFont="1" applyFill="1" applyBorder="1"/>
    <xf numFmtId="4" fontId="5" fillId="0" borderId="9" xfId="2" applyNumberFormat="1" applyFill="1" applyBorder="1"/>
    <xf numFmtId="4" fontId="0" fillId="0" borderId="9" xfId="0" applyNumberFormat="1" applyFont="1" applyFill="1" applyBorder="1"/>
    <xf numFmtId="9" fontId="0" fillId="0" borderId="9" xfId="0" applyNumberFormat="1" applyFont="1" applyFill="1" applyBorder="1"/>
    <xf numFmtId="4" fontId="6" fillId="0" borderId="9" xfId="2" applyNumberFormat="1" applyFont="1" applyFill="1" applyBorder="1"/>
    <xf numFmtId="4" fontId="0" fillId="0" borderId="9" xfId="0" applyNumberFormat="1" applyFill="1" applyBorder="1"/>
    <xf numFmtId="49" fontId="0" fillId="0" borderId="9" xfId="0" applyNumberFormat="1" applyFill="1" applyBorder="1" applyAlignment="1">
      <alignment horizontal="left"/>
    </xf>
    <xf numFmtId="49" fontId="6" fillId="0" borderId="0" xfId="2" applyNumberFormat="1" applyFont="1" applyFill="1" applyBorder="1" applyAlignment="1"/>
    <xf numFmtId="4" fontId="4" fillId="0" borderId="7" xfId="2" applyNumberFormat="1" applyFont="1" applyFill="1" applyBorder="1"/>
    <xf numFmtId="49" fontId="5" fillId="0" borderId="9" xfId="2" applyNumberFormat="1" applyFill="1" applyBorder="1" applyAlignment="1">
      <alignment horizontal="left"/>
    </xf>
    <xf numFmtId="49" fontId="6" fillId="0" borderId="10" xfId="2" applyNumberFormat="1" applyFont="1" applyFill="1" applyBorder="1" applyAlignment="1"/>
    <xf numFmtId="49" fontId="6" fillId="0" borderId="11" xfId="2" applyNumberFormat="1" applyFont="1" applyFill="1" applyBorder="1" applyAlignment="1"/>
    <xf numFmtId="49" fontId="5" fillId="0" borderId="8" xfId="2" applyNumberFormat="1" applyFill="1" applyBorder="1" applyAlignment="1">
      <alignment horizontal="left"/>
    </xf>
    <xf numFmtId="49" fontId="5" fillId="0" borderId="12" xfId="2" applyNumberFormat="1" applyFill="1" applyBorder="1" applyAlignment="1">
      <alignment horizontal="left"/>
    </xf>
    <xf numFmtId="4" fontId="6" fillId="0" borderId="10" xfId="2" applyNumberFormat="1" applyFont="1" applyFill="1" applyBorder="1" applyAlignment="1">
      <alignment horizontal="left"/>
    </xf>
    <xf numFmtId="4" fontId="6" fillId="0" borderId="11" xfId="2" applyNumberFormat="1" applyFont="1" applyFill="1" applyBorder="1" applyAlignment="1">
      <alignment horizontal="left"/>
    </xf>
    <xf numFmtId="49" fontId="6" fillId="0" borderId="11" xfId="2" applyNumberFormat="1" applyFont="1" applyFill="1" applyBorder="1" applyAlignment="1">
      <alignment horizontal="left"/>
    </xf>
    <xf numFmtId="49" fontId="6" fillId="0" borderId="3" xfId="2" applyNumberFormat="1" applyFont="1" applyFill="1" applyBorder="1" applyAlignment="1">
      <alignment horizontal="left"/>
    </xf>
    <xf numFmtId="49" fontId="5" fillId="0" borderId="4" xfId="2" applyNumberFormat="1" applyFill="1" applyBorder="1" applyAlignment="1">
      <alignment horizontal="left"/>
    </xf>
    <xf numFmtId="4" fontId="6" fillId="0" borderId="3" xfId="2" applyNumberFormat="1" applyFont="1" applyFill="1" applyBorder="1" applyAlignment="1">
      <alignment horizontal="left"/>
    </xf>
    <xf numFmtId="4" fontId="5" fillId="0" borderId="13" xfId="2" applyNumberFormat="1" applyFill="1" applyBorder="1"/>
    <xf numFmtId="4" fontId="5" fillId="0" borderId="4" xfId="2" applyNumberFormat="1" applyFill="1" applyBorder="1"/>
    <xf numFmtId="4" fontId="0" fillId="0" borderId="4" xfId="0" applyNumberFormat="1" applyFont="1" applyFill="1" applyBorder="1"/>
    <xf numFmtId="9" fontId="0" fillId="0" borderId="4" xfId="0" applyNumberFormat="1" applyFont="1" applyFill="1" applyBorder="1"/>
    <xf numFmtId="10" fontId="0" fillId="0" borderId="0" xfId="1" applyNumberFormat="1" applyFont="1" applyFill="1"/>
    <xf numFmtId="10" fontId="3" fillId="0" borderId="0" xfId="1" applyNumberFormat="1" applyFont="1" applyFill="1"/>
    <xf numFmtId="4" fontId="3" fillId="0" borderId="0" xfId="0" applyNumberFormat="1" applyFont="1" applyFill="1"/>
    <xf numFmtId="0" fontId="3" fillId="0" borderId="0" xfId="0" applyFont="1" applyFill="1"/>
    <xf numFmtId="0" fontId="0" fillId="0" borderId="11" xfId="0" applyFont="1" applyBorder="1"/>
    <xf numFmtId="164" fontId="5" fillId="0" borderId="9" xfId="2" applyNumberFormat="1" applyFill="1" applyBorder="1"/>
    <xf numFmtId="165" fontId="5" fillId="0" borderId="9" xfId="2" applyNumberFormat="1" applyFill="1" applyBorder="1"/>
    <xf numFmtId="49" fontId="5" fillId="0" borderId="2" xfId="2" applyNumberFormat="1" applyFill="1" applyBorder="1" applyAlignment="1">
      <alignment horizontal="left"/>
    </xf>
    <xf numFmtId="4" fontId="0" fillId="0" borderId="0" xfId="0" applyNumberFormat="1" applyFont="1" applyBorder="1"/>
    <xf numFmtId="4" fontId="5" fillId="0" borderId="0" xfId="2" applyNumberFormat="1" applyFill="1" applyBorder="1"/>
    <xf numFmtId="49" fontId="6" fillId="0" borderId="8" xfId="2" applyNumberFormat="1" applyFont="1" applyFill="1" applyBorder="1" applyAlignment="1">
      <alignment horizontal="left"/>
    </xf>
    <xf numFmtId="49" fontId="6" fillId="0" borderId="14" xfId="2" applyNumberFormat="1" applyFont="1" applyFill="1" applyBorder="1" applyAlignment="1">
      <alignment horizontal="left"/>
    </xf>
    <xf numFmtId="0" fontId="0" fillId="0" borderId="14" xfId="0" applyFont="1" applyBorder="1"/>
    <xf numFmtId="9" fontId="0" fillId="0" borderId="14" xfId="0" applyNumberFormat="1" applyFont="1" applyFill="1" applyBorder="1"/>
    <xf numFmtId="49" fontId="0" fillId="0" borderId="4" xfId="0" applyNumberFormat="1" applyFill="1" applyBorder="1" applyAlignment="1">
      <alignment horizontal="left"/>
    </xf>
    <xf numFmtId="0" fontId="0" fillId="0" borderId="4" xfId="0" applyFont="1" applyBorder="1"/>
    <xf numFmtId="164" fontId="5" fillId="0" borderId="4" xfId="2" applyNumberFormat="1" applyFill="1" applyBorder="1"/>
    <xf numFmtId="165" fontId="5" fillId="0" borderId="4" xfId="2" applyNumberFormat="1" applyFill="1" applyBorder="1"/>
    <xf numFmtId="9" fontId="0" fillId="0" borderId="0" xfId="0" applyNumberFormat="1" applyFont="1"/>
    <xf numFmtId="49" fontId="4" fillId="0" borderId="5" xfId="2" applyNumberFormat="1" applyFont="1" applyFill="1" applyBorder="1" applyAlignment="1">
      <alignment horizontal="left"/>
    </xf>
    <xf numFmtId="49" fontId="4" fillId="0" borderId="6" xfId="2" applyNumberFormat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/>
    </xf>
    <xf numFmtId="49" fontId="4" fillId="3" borderId="5" xfId="2" applyNumberFormat="1" applyFont="1" applyFill="1" applyBorder="1" applyAlignment="1">
      <alignment horizontal="left"/>
    </xf>
    <xf numFmtId="49" fontId="4" fillId="3" borderId="6" xfId="2" applyNumberFormat="1" applyFont="1" applyFill="1" applyBorder="1" applyAlignment="1">
      <alignment horizontal="left"/>
    </xf>
    <xf numFmtId="49" fontId="6" fillId="0" borderId="8" xfId="2" applyNumberFormat="1" applyFont="1" applyFill="1" applyBorder="1" applyAlignment="1"/>
    <xf numFmtId="49" fontId="6" fillId="0" borderId="0" xfId="2" applyNumberFormat="1" applyFont="1" applyFill="1" applyBorder="1" applyAlignment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workbookViewId="0">
      <selection activeCell="A3" sqref="A3:L3"/>
    </sheetView>
  </sheetViews>
  <sheetFormatPr baseColWidth="10" defaultColWidth="11.33203125" defaultRowHeight="14.4" x14ac:dyDescent="0.3"/>
  <cols>
    <col min="1" max="1" width="16.6640625" style="2" customWidth="1"/>
    <col min="2" max="2" width="28.5546875" style="2" customWidth="1"/>
    <col min="3" max="5" width="12.6640625" style="2" bestFit="1" customWidth="1"/>
    <col min="6" max="6" width="13.44140625" style="2" bestFit="1" customWidth="1"/>
    <col min="7" max="10" width="12.6640625" style="2" bestFit="1" customWidth="1"/>
    <col min="11" max="11" width="9.5546875" style="62" bestFit="1" customWidth="1"/>
    <col min="12" max="12" width="8.21875" style="62" bestFit="1" customWidth="1"/>
    <col min="13" max="14" width="11.33203125" style="1"/>
    <col min="15" max="16384" width="11.33203125" style="2"/>
  </cols>
  <sheetData>
    <row r="1" spans="1:19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9" x14ac:dyDescent="0.3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9" x14ac:dyDescent="0.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9" x14ac:dyDescent="0.3">
      <c r="A4" s="3" t="s">
        <v>2</v>
      </c>
      <c r="F4" s="73" t="s">
        <v>3</v>
      </c>
      <c r="G4" s="73"/>
      <c r="H4" s="73"/>
      <c r="I4" s="73"/>
      <c r="J4" s="73"/>
      <c r="K4" s="73"/>
      <c r="L4" s="73"/>
    </row>
    <row r="5" spans="1:19" ht="15" thickBot="1" x14ac:dyDescent="0.35">
      <c r="A5" s="3"/>
      <c r="B5" s="3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4" t="s">
        <v>12</v>
      </c>
      <c r="L5" s="4" t="s">
        <v>13</v>
      </c>
    </row>
    <row r="6" spans="1:19" ht="30" thickTop="1" thickBot="1" x14ac:dyDescent="0.35">
      <c r="A6" s="74" t="s">
        <v>14</v>
      </c>
      <c r="B6" s="74"/>
      <c r="C6" s="75" t="s">
        <v>15</v>
      </c>
      <c r="D6" s="75"/>
      <c r="E6" s="75" t="s">
        <v>16</v>
      </c>
      <c r="F6" s="5" t="s">
        <v>17</v>
      </c>
      <c r="G6" s="5" t="s">
        <v>18</v>
      </c>
      <c r="H6" s="5" t="s">
        <v>19</v>
      </c>
      <c r="I6" s="76" t="s">
        <v>20</v>
      </c>
      <c r="J6" s="76"/>
      <c r="K6" s="6" t="s">
        <v>21</v>
      </c>
      <c r="L6" s="6" t="s">
        <v>22</v>
      </c>
      <c r="O6" s="1"/>
      <c r="P6" s="1"/>
      <c r="Q6" s="1"/>
      <c r="R6" s="1"/>
      <c r="S6" s="1"/>
    </row>
    <row r="7" spans="1:19" s="10" customFormat="1" ht="15.6" thickTop="1" thickBot="1" x14ac:dyDescent="0.35">
      <c r="A7" s="74"/>
      <c r="B7" s="74"/>
      <c r="C7" s="7" t="s">
        <v>23</v>
      </c>
      <c r="D7" s="7" t="s">
        <v>24</v>
      </c>
      <c r="E7" s="75"/>
      <c r="F7" s="75" t="s">
        <v>25</v>
      </c>
      <c r="G7" s="75"/>
      <c r="H7" s="75"/>
      <c r="I7" s="8" t="s">
        <v>26</v>
      </c>
      <c r="J7" s="8" t="s">
        <v>27</v>
      </c>
      <c r="K7" s="77" t="s">
        <v>18</v>
      </c>
      <c r="L7" s="77"/>
      <c r="M7" s="9"/>
      <c r="N7" s="9"/>
      <c r="O7" s="9"/>
      <c r="P7" s="9"/>
      <c r="Q7" s="9"/>
      <c r="R7" s="9"/>
      <c r="S7" s="9"/>
    </row>
    <row r="8" spans="1:19" ht="15" thickTop="1" x14ac:dyDescent="0.3">
      <c r="A8" s="70" t="s">
        <v>28</v>
      </c>
      <c r="B8" s="71"/>
      <c r="C8" s="11">
        <f t="shared" ref="C8:J8" si="0">C9+C93</f>
        <v>25230396</v>
      </c>
      <c r="D8" s="11">
        <f t="shared" si="0"/>
        <v>25230396</v>
      </c>
      <c r="E8" s="11">
        <f t="shared" si="0"/>
        <v>4137163</v>
      </c>
      <c r="F8" s="11">
        <f t="shared" si="0"/>
        <v>769445.17</v>
      </c>
      <c r="G8" s="11">
        <f t="shared" si="0"/>
        <v>244912.95</v>
      </c>
      <c r="H8" s="11">
        <f t="shared" si="0"/>
        <v>7927</v>
      </c>
      <c r="I8" s="11">
        <f t="shared" si="0"/>
        <v>2988705.05</v>
      </c>
      <c r="J8" s="11">
        <f t="shared" si="0"/>
        <v>20865182.829999998</v>
      </c>
      <c r="K8" s="12">
        <f>G8/E8</f>
        <v>5.9198283944819192E-2</v>
      </c>
      <c r="L8" s="12">
        <f>G8/D8</f>
        <v>9.7070592946698099E-3</v>
      </c>
      <c r="M8" s="13"/>
      <c r="N8" s="13"/>
      <c r="O8" s="1"/>
      <c r="P8" s="1"/>
      <c r="Q8" s="1"/>
      <c r="R8" s="1"/>
      <c r="S8" s="1"/>
    </row>
    <row r="9" spans="1:19" s="18" customFormat="1" x14ac:dyDescent="0.3">
      <c r="A9" s="66" t="s">
        <v>29</v>
      </c>
      <c r="B9" s="67"/>
      <c r="C9" s="14">
        <f>C10+C21+C55+C89</f>
        <v>7325590</v>
      </c>
      <c r="D9" s="14">
        <f t="shared" ref="D9:J9" si="1">D10+D21+D55+D89</f>
        <v>7325590</v>
      </c>
      <c r="E9" s="14">
        <f>E10+E21+E55+E89</f>
        <v>866813</v>
      </c>
      <c r="F9" s="14">
        <f t="shared" si="1"/>
        <v>613745.27</v>
      </c>
      <c r="G9" s="14">
        <f t="shared" si="1"/>
        <v>242912.95</v>
      </c>
      <c r="H9" s="14">
        <f t="shared" si="1"/>
        <v>5927</v>
      </c>
      <c r="I9" s="14">
        <f t="shared" si="1"/>
        <v>623900.05000000005</v>
      </c>
      <c r="J9" s="14">
        <f t="shared" si="1"/>
        <v>6711844.7300000004</v>
      </c>
      <c r="K9" s="15">
        <f>G9/E9</f>
        <v>0.28023685616159427</v>
      </c>
      <c r="L9" s="15">
        <f t="shared" ref="L9" si="2">G9/D9</f>
        <v>3.3159506606293826E-2</v>
      </c>
      <c r="M9" s="16"/>
      <c r="N9" s="16"/>
      <c r="O9" s="17"/>
      <c r="P9" s="17"/>
      <c r="Q9" s="17"/>
      <c r="R9" s="17"/>
      <c r="S9" s="17"/>
    </row>
    <row r="10" spans="1:19" s="18" customFormat="1" x14ac:dyDescent="0.3">
      <c r="A10" s="63" t="s">
        <v>30</v>
      </c>
      <c r="B10" s="64"/>
      <c r="C10" s="19">
        <f>SUM(C11:C20)</f>
        <v>3986657</v>
      </c>
      <c r="D10" s="19">
        <f t="shared" ref="D10:J10" si="3">SUM(D11:D20)</f>
        <v>3986657</v>
      </c>
      <c r="E10" s="19">
        <f t="shared" si="3"/>
        <v>326121</v>
      </c>
      <c r="F10" s="19">
        <f t="shared" si="3"/>
        <v>236670.95</v>
      </c>
      <c r="G10" s="19">
        <f t="shared" si="3"/>
        <v>236670.95</v>
      </c>
      <c r="H10" s="19">
        <f t="shared" si="3"/>
        <v>0</v>
      </c>
      <c r="I10" s="19">
        <f t="shared" si="3"/>
        <v>89450.05</v>
      </c>
      <c r="J10" s="19">
        <f t="shared" si="3"/>
        <v>3749986.0500000003</v>
      </c>
      <c r="K10" s="20">
        <f t="shared" ref="K10" si="4">G10/E10</f>
        <v>0.72571514867181208</v>
      </c>
      <c r="L10" s="20">
        <f>G10/D10</f>
        <v>5.9365766856792547E-2</v>
      </c>
      <c r="M10" s="16"/>
      <c r="N10" s="17"/>
      <c r="O10" s="17"/>
      <c r="P10" s="17"/>
      <c r="Q10" s="17"/>
      <c r="R10" s="17"/>
      <c r="S10" s="17"/>
    </row>
    <row r="11" spans="1:19" s="18" customFormat="1" x14ac:dyDescent="0.3">
      <c r="A11" s="68" t="s">
        <v>31</v>
      </c>
      <c r="B11" s="69"/>
      <c r="C11" s="21">
        <v>3130800</v>
      </c>
      <c r="D11" s="21">
        <v>3130800</v>
      </c>
      <c r="E11" s="21">
        <v>260900</v>
      </c>
      <c r="F11" s="21">
        <v>205600</v>
      </c>
      <c r="G11" s="21">
        <v>205600</v>
      </c>
      <c r="H11" s="21">
        <v>0</v>
      </c>
      <c r="I11" s="22">
        <f>E11-G11</f>
        <v>55300</v>
      </c>
      <c r="J11" s="22">
        <f>D11-F11</f>
        <v>2925200</v>
      </c>
      <c r="K11" s="23">
        <f>G11/E11</f>
        <v>0.78804139517056349</v>
      </c>
      <c r="L11" s="23">
        <f>G11/D11</f>
        <v>6.5670116264213624E-2</v>
      </c>
      <c r="M11" s="17"/>
      <c r="N11" s="17"/>
      <c r="O11" s="17"/>
      <c r="P11" s="17"/>
      <c r="Q11" s="17"/>
      <c r="R11" s="17"/>
      <c r="S11" s="17"/>
    </row>
    <row r="12" spans="1:19" s="18" customFormat="1" x14ac:dyDescent="0.3">
      <c r="A12" s="68" t="s">
        <v>32</v>
      </c>
      <c r="B12" s="69"/>
      <c r="C12" s="21">
        <v>222000</v>
      </c>
      <c r="D12" s="21">
        <v>222000</v>
      </c>
      <c r="E12" s="21">
        <v>18500</v>
      </c>
      <c r="F12" s="21">
        <v>13500</v>
      </c>
      <c r="G12" s="21">
        <v>13500</v>
      </c>
      <c r="H12" s="21">
        <v>0</v>
      </c>
      <c r="I12" s="22">
        <f t="shared" ref="I12:I20" si="5">E12-G12</f>
        <v>5000</v>
      </c>
      <c r="J12" s="22">
        <f t="shared" ref="J12:J20" si="6">D12-F12</f>
        <v>208500</v>
      </c>
      <c r="K12" s="23">
        <f t="shared" ref="K12:K78" si="7">G12/E12</f>
        <v>0.72972972972972971</v>
      </c>
      <c r="L12" s="23">
        <f t="shared" ref="L12:L78" si="8">G12/D12</f>
        <v>6.0810810810810814E-2</v>
      </c>
      <c r="M12" s="17"/>
      <c r="N12" s="17"/>
      <c r="O12" s="17"/>
      <c r="P12" s="17"/>
      <c r="Q12" s="17"/>
      <c r="R12" s="17"/>
      <c r="S12" s="17"/>
    </row>
    <row r="13" spans="1:19" s="18" customFormat="1" x14ac:dyDescent="0.3">
      <c r="A13" s="68" t="s">
        <v>33</v>
      </c>
      <c r="B13" s="69"/>
      <c r="C13" s="21">
        <v>70400</v>
      </c>
      <c r="D13" s="21">
        <v>70400</v>
      </c>
      <c r="E13" s="21">
        <v>0</v>
      </c>
      <c r="F13" s="21">
        <v>0</v>
      </c>
      <c r="G13" s="21">
        <v>0</v>
      </c>
      <c r="H13" s="21">
        <v>0</v>
      </c>
      <c r="I13" s="22">
        <f t="shared" si="5"/>
        <v>0</v>
      </c>
      <c r="J13" s="22">
        <f t="shared" si="6"/>
        <v>70400</v>
      </c>
      <c r="K13" s="23">
        <v>0</v>
      </c>
      <c r="L13" s="23">
        <f t="shared" si="8"/>
        <v>0</v>
      </c>
      <c r="M13" s="17"/>
      <c r="N13" s="17"/>
      <c r="O13" s="17"/>
      <c r="P13" s="17"/>
      <c r="Q13" s="17"/>
      <c r="R13" s="17"/>
      <c r="S13" s="17"/>
    </row>
    <row r="14" spans="1:19" s="18" customFormat="1" x14ac:dyDescent="0.3">
      <c r="A14" s="68" t="s">
        <v>34</v>
      </c>
      <c r="B14" s="69"/>
      <c r="C14" s="21">
        <v>435781</v>
      </c>
      <c r="D14" s="21">
        <v>435781</v>
      </c>
      <c r="E14" s="21">
        <v>35686</v>
      </c>
      <c r="F14" s="21">
        <v>13419.879999999997</v>
      </c>
      <c r="G14" s="21">
        <v>13419.879999999997</v>
      </c>
      <c r="H14" s="21">
        <v>0</v>
      </c>
      <c r="I14" s="22">
        <f t="shared" si="5"/>
        <v>22266.120000000003</v>
      </c>
      <c r="J14" s="22">
        <f t="shared" si="6"/>
        <v>422361.12</v>
      </c>
      <c r="K14" s="23">
        <f t="shared" ref="K14:K17" si="9">G14/E14</f>
        <v>0.37605447514431423</v>
      </c>
      <c r="L14" s="23">
        <f t="shared" si="8"/>
        <v>3.0795009419869148E-2</v>
      </c>
      <c r="M14" s="17"/>
      <c r="N14" s="17"/>
      <c r="O14" s="17"/>
      <c r="P14" s="17"/>
      <c r="Q14" s="17"/>
      <c r="R14" s="17"/>
      <c r="S14" s="17"/>
    </row>
    <row r="15" spans="1:19" s="18" customFormat="1" x14ac:dyDescent="0.3">
      <c r="A15" s="68" t="s">
        <v>35</v>
      </c>
      <c r="B15" s="69"/>
      <c r="C15" s="21">
        <v>49104</v>
      </c>
      <c r="D15" s="21">
        <v>49104</v>
      </c>
      <c r="E15" s="21">
        <v>4094</v>
      </c>
      <c r="F15" s="21">
        <v>1542.01</v>
      </c>
      <c r="G15" s="21">
        <v>1542.01</v>
      </c>
      <c r="H15" s="21">
        <v>0</v>
      </c>
      <c r="I15" s="22">
        <f t="shared" si="5"/>
        <v>2551.9899999999998</v>
      </c>
      <c r="J15" s="22">
        <f t="shared" si="6"/>
        <v>47561.99</v>
      </c>
      <c r="K15" s="23">
        <f t="shared" si="9"/>
        <v>0.37665119687347337</v>
      </c>
      <c r="L15" s="23">
        <f t="shared" si="8"/>
        <v>3.1402940697295538E-2</v>
      </c>
      <c r="M15" s="17"/>
      <c r="N15" s="17"/>
      <c r="O15" s="17"/>
      <c r="P15" s="17"/>
      <c r="Q15" s="17"/>
      <c r="R15" s="17"/>
      <c r="S15" s="17"/>
    </row>
    <row r="16" spans="1:19" s="18" customFormat="1" x14ac:dyDescent="0.3">
      <c r="A16" s="68" t="s">
        <v>36</v>
      </c>
      <c r="B16" s="69"/>
      <c r="C16" s="21">
        <v>68748</v>
      </c>
      <c r="D16" s="21">
        <v>68748</v>
      </c>
      <c r="E16" s="21">
        <v>6120</v>
      </c>
      <c r="F16" s="21">
        <v>2300.5699999999997</v>
      </c>
      <c r="G16" s="21">
        <v>2300.5699999999997</v>
      </c>
      <c r="H16" s="21">
        <v>0</v>
      </c>
      <c r="I16" s="22">
        <f t="shared" si="5"/>
        <v>3819.4300000000003</v>
      </c>
      <c r="J16" s="22">
        <f t="shared" si="6"/>
        <v>66447.429999999993</v>
      </c>
      <c r="K16" s="23">
        <f t="shared" si="9"/>
        <v>0.37591013071895418</v>
      </c>
      <c r="L16" s="23">
        <f t="shared" si="8"/>
        <v>3.3463809856286726E-2</v>
      </c>
      <c r="M16" s="17"/>
      <c r="N16" s="17"/>
      <c r="O16" s="17"/>
      <c r="P16" s="17"/>
      <c r="Q16" s="17"/>
      <c r="R16" s="17"/>
      <c r="S16" s="17"/>
    </row>
    <row r="17" spans="1:19" s="18" customFormat="1" x14ac:dyDescent="0.3">
      <c r="A17" s="68" t="s">
        <v>37</v>
      </c>
      <c r="B17" s="69"/>
      <c r="C17" s="21">
        <v>9824</v>
      </c>
      <c r="D17" s="21">
        <v>9824</v>
      </c>
      <c r="E17" s="21">
        <v>821</v>
      </c>
      <c r="F17" s="21">
        <v>308.49000000000007</v>
      </c>
      <c r="G17" s="21">
        <v>308.49000000000007</v>
      </c>
      <c r="H17" s="21">
        <v>0</v>
      </c>
      <c r="I17" s="22">
        <f t="shared" si="5"/>
        <v>512.51</v>
      </c>
      <c r="J17" s="22">
        <f t="shared" si="6"/>
        <v>9515.51</v>
      </c>
      <c r="K17" s="23">
        <f t="shared" si="9"/>
        <v>0.37574908647990263</v>
      </c>
      <c r="L17" s="23">
        <f t="shared" si="8"/>
        <v>3.14016693811075E-2</v>
      </c>
      <c r="M17" s="17"/>
      <c r="N17" s="17"/>
      <c r="O17" s="17"/>
      <c r="P17" s="17"/>
      <c r="Q17" s="17"/>
      <c r="R17" s="17"/>
      <c r="S17" s="17"/>
    </row>
    <row r="18" spans="1:19" s="18" customFormat="1" x14ac:dyDescent="0.3">
      <c r="A18" s="68" t="s">
        <v>38</v>
      </c>
      <c r="B18" s="69"/>
      <c r="C18" s="24">
        <v>0</v>
      </c>
      <c r="D18" s="24">
        <v>0</v>
      </c>
      <c r="E18" s="24">
        <v>0</v>
      </c>
      <c r="F18" s="25">
        <v>0</v>
      </c>
      <c r="G18" s="25">
        <v>0</v>
      </c>
      <c r="H18" s="24">
        <v>0</v>
      </c>
      <c r="I18" s="22">
        <f t="shared" si="5"/>
        <v>0</v>
      </c>
      <c r="J18" s="22">
        <f t="shared" si="6"/>
        <v>0</v>
      </c>
      <c r="K18" s="23">
        <v>0</v>
      </c>
      <c r="L18" s="23">
        <v>0</v>
      </c>
      <c r="M18" s="17"/>
      <c r="N18" s="17"/>
      <c r="O18" s="17"/>
      <c r="P18" s="17"/>
      <c r="Q18" s="17"/>
      <c r="R18" s="17"/>
      <c r="S18" s="17"/>
    </row>
    <row r="19" spans="1:19" s="18" customFormat="1" x14ac:dyDescent="0.3">
      <c r="A19" s="26" t="s">
        <v>39</v>
      </c>
      <c r="B19" s="27"/>
      <c r="C19" s="24">
        <v>0</v>
      </c>
      <c r="D19" s="24">
        <v>0</v>
      </c>
      <c r="E19" s="24">
        <v>0</v>
      </c>
      <c r="F19" s="25">
        <v>0</v>
      </c>
      <c r="G19" s="25">
        <v>0</v>
      </c>
      <c r="H19" s="24">
        <v>0</v>
      </c>
      <c r="I19" s="22">
        <f t="shared" si="5"/>
        <v>0</v>
      </c>
      <c r="J19" s="22">
        <f t="shared" si="6"/>
        <v>0</v>
      </c>
      <c r="K19" s="23">
        <v>0</v>
      </c>
      <c r="L19" s="23">
        <v>0</v>
      </c>
      <c r="M19" s="17"/>
      <c r="N19" s="17"/>
      <c r="O19" s="17"/>
      <c r="P19" s="17"/>
      <c r="Q19" s="17"/>
      <c r="R19" s="17"/>
      <c r="S19" s="17"/>
    </row>
    <row r="20" spans="1:19" s="18" customFormat="1" x14ac:dyDescent="0.3">
      <c r="A20" s="68" t="s">
        <v>40</v>
      </c>
      <c r="B20" s="69"/>
      <c r="C20" s="24">
        <v>0</v>
      </c>
      <c r="D20" s="24">
        <v>0</v>
      </c>
      <c r="E20" s="24">
        <v>0</v>
      </c>
      <c r="F20" s="25">
        <v>0</v>
      </c>
      <c r="G20" s="25">
        <v>0</v>
      </c>
      <c r="H20" s="24">
        <v>0</v>
      </c>
      <c r="I20" s="22">
        <f t="shared" si="5"/>
        <v>0</v>
      </c>
      <c r="J20" s="22">
        <f t="shared" si="6"/>
        <v>0</v>
      </c>
      <c r="K20" s="23">
        <v>0</v>
      </c>
      <c r="L20" s="23">
        <v>0</v>
      </c>
      <c r="M20" s="17"/>
      <c r="N20" s="17"/>
      <c r="O20" s="17"/>
      <c r="P20" s="17"/>
      <c r="Q20" s="17"/>
      <c r="R20" s="17"/>
      <c r="S20" s="17"/>
    </row>
    <row r="21" spans="1:19" s="18" customFormat="1" x14ac:dyDescent="0.3">
      <c r="A21" s="63" t="s">
        <v>41</v>
      </c>
      <c r="B21" s="64"/>
      <c r="C21" s="28">
        <f>SUM(C22:C54)</f>
        <v>3046407</v>
      </c>
      <c r="D21" s="28">
        <f t="shared" ref="D21:J21" si="10">SUM(D22:D54)</f>
        <v>3060324</v>
      </c>
      <c r="E21" s="28">
        <f t="shared" si="10"/>
        <v>510743</v>
      </c>
      <c r="F21" s="28">
        <f t="shared" si="10"/>
        <v>374695.98000000004</v>
      </c>
      <c r="G21" s="28">
        <f t="shared" si="10"/>
        <v>6092</v>
      </c>
      <c r="H21" s="28">
        <f t="shared" si="10"/>
        <v>5927</v>
      </c>
      <c r="I21" s="28">
        <f t="shared" si="10"/>
        <v>504651</v>
      </c>
      <c r="J21" s="28">
        <f t="shared" si="10"/>
        <v>2685628.02</v>
      </c>
      <c r="K21" s="20">
        <f>G21/E21</f>
        <v>1.1927720986875983E-2</v>
      </c>
      <c r="L21" s="20">
        <f t="shared" si="8"/>
        <v>1.9906388996720607E-3</v>
      </c>
      <c r="M21" s="17"/>
      <c r="N21" s="17"/>
      <c r="O21" s="17"/>
      <c r="P21" s="17"/>
      <c r="Q21" s="17"/>
      <c r="R21" s="17"/>
      <c r="S21" s="17"/>
    </row>
    <row r="22" spans="1:19" s="18" customFormat="1" x14ac:dyDescent="0.3">
      <c r="A22" s="29" t="s">
        <v>42</v>
      </c>
      <c r="B22" s="30"/>
      <c r="C22" s="21">
        <v>677930</v>
      </c>
      <c r="D22" s="21">
        <v>639530</v>
      </c>
      <c r="E22" s="21">
        <v>53460</v>
      </c>
      <c r="F22" s="21">
        <v>0</v>
      </c>
      <c r="G22" s="21">
        <v>0</v>
      </c>
      <c r="H22" s="21">
        <v>0</v>
      </c>
      <c r="I22" s="22">
        <f t="shared" ref="I22:I54" si="11">E22-G22</f>
        <v>53460</v>
      </c>
      <c r="J22" s="22">
        <f t="shared" ref="J22:J54" si="12">D22-F22</f>
        <v>639530</v>
      </c>
      <c r="K22" s="23">
        <f t="shared" si="7"/>
        <v>0</v>
      </c>
      <c r="L22" s="23">
        <f t="shared" si="8"/>
        <v>0</v>
      </c>
      <c r="M22" s="17"/>
      <c r="N22" s="17"/>
      <c r="O22" s="17"/>
      <c r="P22" s="17"/>
      <c r="Q22" s="17"/>
      <c r="R22" s="17"/>
      <c r="S22" s="17"/>
    </row>
    <row r="23" spans="1:19" s="18" customFormat="1" x14ac:dyDescent="0.3">
      <c r="A23" s="29" t="s">
        <v>43</v>
      </c>
      <c r="B23" s="31"/>
      <c r="C23" s="21">
        <v>2500</v>
      </c>
      <c r="D23" s="21">
        <v>2500</v>
      </c>
      <c r="E23" s="21">
        <v>0</v>
      </c>
      <c r="F23" s="21">
        <v>0</v>
      </c>
      <c r="G23" s="21">
        <v>0</v>
      </c>
      <c r="H23" s="21">
        <v>0</v>
      </c>
      <c r="I23" s="22">
        <f t="shared" si="11"/>
        <v>0</v>
      </c>
      <c r="J23" s="22">
        <f t="shared" si="12"/>
        <v>2500</v>
      </c>
      <c r="K23" s="23">
        <v>0</v>
      </c>
      <c r="L23" s="23">
        <f t="shared" si="8"/>
        <v>0</v>
      </c>
      <c r="M23" s="17"/>
      <c r="N23" s="17"/>
      <c r="O23" s="17"/>
      <c r="P23" s="17"/>
      <c r="Q23" s="17"/>
      <c r="R23" s="17"/>
      <c r="S23" s="17"/>
    </row>
    <row r="24" spans="1:19" s="18" customFormat="1" x14ac:dyDescent="0.3">
      <c r="A24" s="29" t="s">
        <v>44</v>
      </c>
      <c r="B24" s="31"/>
      <c r="C24" s="21">
        <v>11500</v>
      </c>
      <c r="D24" s="21">
        <v>11500</v>
      </c>
      <c r="E24" s="21">
        <v>0</v>
      </c>
      <c r="F24" s="21">
        <v>0</v>
      </c>
      <c r="G24" s="21">
        <v>0</v>
      </c>
      <c r="H24" s="21">
        <v>0</v>
      </c>
      <c r="I24" s="22">
        <f t="shared" si="11"/>
        <v>0</v>
      </c>
      <c r="J24" s="22">
        <f t="shared" si="12"/>
        <v>11500</v>
      </c>
      <c r="K24" s="23">
        <v>0</v>
      </c>
      <c r="L24" s="23">
        <f t="shared" si="8"/>
        <v>0</v>
      </c>
      <c r="M24" s="17"/>
      <c r="N24" s="17"/>
      <c r="O24" s="17"/>
      <c r="P24" s="17"/>
      <c r="Q24" s="17"/>
      <c r="R24" s="17"/>
      <c r="S24" s="17"/>
    </row>
    <row r="25" spans="1:19" s="18" customFormat="1" x14ac:dyDescent="0.3">
      <c r="A25" s="29" t="s">
        <v>45</v>
      </c>
      <c r="B25" s="31"/>
      <c r="C25" s="21">
        <v>43008</v>
      </c>
      <c r="D25" s="21">
        <v>43008</v>
      </c>
      <c r="E25" s="21">
        <v>3584</v>
      </c>
      <c r="F25" s="21">
        <v>0</v>
      </c>
      <c r="G25" s="21">
        <v>0</v>
      </c>
      <c r="H25" s="21">
        <v>0</v>
      </c>
      <c r="I25" s="22">
        <f t="shared" si="11"/>
        <v>3584</v>
      </c>
      <c r="J25" s="22">
        <f t="shared" si="12"/>
        <v>43008</v>
      </c>
      <c r="K25" s="23">
        <f t="shared" ref="K25:K27" si="13">G25/E25</f>
        <v>0</v>
      </c>
      <c r="L25" s="23">
        <f t="shared" si="8"/>
        <v>0</v>
      </c>
      <c r="M25" s="17"/>
      <c r="N25" s="17"/>
      <c r="O25" s="17"/>
      <c r="P25" s="17"/>
      <c r="Q25" s="17"/>
      <c r="R25" s="17"/>
      <c r="S25" s="17"/>
    </row>
    <row r="26" spans="1:19" s="18" customFormat="1" x14ac:dyDescent="0.3">
      <c r="A26" s="29" t="s">
        <v>46</v>
      </c>
      <c r="B26" s="31"/>
      <c r="C26" s="21">
        <v>17300</v>
      </c>
      <c r="D26" s="21">
        <v>12210</v>
      </c>
      <c r="E26" s="21">
        <v>9100</v>
      </c>
      <c r="F26" s="21">
        <v>3203.58</v>
      </c>
      <c r="G26" s="21">
        <v>0</v>
      </c>
      <c r="H26" s="21">
        <v>0</v>
      </c>
      <c r="I26" s="22">
        <f t="shared" si="11"/>
        <v>9100</v>
      </c>
      <c r="J26" s="22">
        <f t="shared" si="12"/>
        <v>9006.42</v>
      </c>
      <c r="K26" s="23">
        <f t="shared" si="13"/>
        <v>0</v>
      </c>
      <c r="L26" s="23">
        <f t="shared" si="8"/>
        <v>0</v>
      </c>
      <c r="M26" s="17"/>
      <c r="N26" s="17"/>
      <c r="O26" s="17"/>
      <c r="P26" s="17"/>
      <c r="Q26" s="17"/>
      <c r="R26" s="17"/>
      <c r="S26" s="17"/>
    </row>
    <row r="27" spans="1:19" s="18" customFormat="1" x14ac:dyDescent="0.3">
      <c r="A27" s="32" t="s">
        <v>47</v>
      </c>
      <c r="B27" s="31"/>
      <c r="C27" s="21">
        <v>850</v>
      </c>
      <c r="D27" s="21">
        <v>850</v>
      </c>
      <c r="E27" s="21">
        <v>71</v>
      </c>
      <c r="F27" s="21">
        <v>0</v>
      </c>
      <c r="G27" s="21">
        <v>0</v>
      </c>
      <c r="H27" s="21">
        <v>0</v>
      </c>
      <c r="I27" s="22">
        <f t="shared" si="11"/>
        <v>71</v>
      </c>
      <c r="J27" s="22">
        <f t="shared" si="12"/>
        <v>850</v>
      </c>
      <c r="K27" s="23">
        <f t="shared" si="13"/>
        <v>0</v>
      </c>
      <c r="L27" s="23">
        <f t="shared" si="8"/>
        <v>0</v>
      </c>
      <c r="M27" s="17"/>
      <c r="N27" s="17"/>
      <c r="O27" s="17"/>
      <c r="P27" s="17"/>
      <c r="Q27" s="17"/>
      <c r="R27" s="17"/>
      <c r="S27" s="17"/>
    </row>
    <row r="28" spans="1:19" s="18" customFormat="1" x14ac:dyDescent="0.3">
      <c r="A28" s="29" t="s">
        <v>48</v>
      </c>
      <c r="B28" s="31"/>
      <c r="C28" s="21">
        <v>93000</v>
      </c>
      <c r="D28" s="21">
        <v>93000</v>
      </c>
      <c r="E28" s="21">
        <v>7750</v>
      </c>
      <c r="F28" s="21">
        <v>0</v>
      </c>
      <c r="G28" s="21">
        <v>0</v>
      </c>
      <c r="H28" s="21">
        <v>0</v>
      </c>
      <c r="I28" s="22">
        <f t="shared" si="11"/>
        <v>7750</v>
      </c>
      <c r="J28" s="22">
        <f t="shared" si="12"/>
        <v>93000</v>
      </c>
      <c r="K28" s="23">
        <f t="shared" si="7"/>
        <v>0</v>
      </c>
      <c r="L28" s="23">
        <f t="shared" si="8"/>
        <v>0</v>
      </c>
      <c r="M28" s="17"/>
      <c r="N28" s="17"/>
      <c r="O28" s="17"/>
      <c r="P28" s="17"/>
      <c r="Q28" s="17"/>
      <c r="R28" s="17"/>
      <c r="S28" s="17"/>
    </row>
    <row r="29" spans="1:19" s="18" customFormat="1" x14ac:dyDescent="0.3">
      <c r="A29" s="29" t="s">
        <v>49</v>
      </c>
      <c r="B29" s="31"/>
      <c r="C29" s="21">
        <v>13200</v>
      </c>
      <c r="D29" s="21">
        <v>13200</v>
      </c>
      <c r="E29" s="21">
        <v>1100</v>
      </c>
      <c r="F29" s="21">
        <v>0</v>
      </c>
      <c r="G29" s="21">
        <v>0</v>
      </c>
      <c r="H29" s="21">
        <v>0</v>
      </c>
      <c r="I29" s="22">
        <f t="shared" si="11"/>
        <v>1100</v>
      </c>
      <c r="J29" s="22">
        <f t="shared" si="12"/>
        <v>13200</v>
      </c>
      <c r="K29" s="23">
        <f t="shared" si="7"/>
        <v>0</v>
      </c>
      <c r="L29" s="23">
        <f t="shared" si="8"/>
        <v>0</v>
      </c>
      <c r="M29" s="17"/>
      <c r="N29" s="17"/>
      <c r="O29" s="17"/>
      <c r="P29" s="17"/>
      <c r="Q29" s="17"/>
      <c r="R29" s="17"/>
      <c r="S29" s="17"/>
    </row>
    <row r="30" spans="1:19" s="18" customFormat="1" x14ac:dyDescent="0.3">
      <c r="A30" s="29" t="s">
        <v>50</v>
      </c>
      <c r="B30" s="31"/>
      <c r="C30" s="21">
        <v>252700</v>
      </c>
      <c r="D30" s="21">
        <v>252700</v>
      </c>
      <c r="E30" s="21">
        <v>252700</v>
      </c>
      <c r="F30" s="21">
        <v>246260.82</v>
      </c>
      <c r="G30" s="21">
        <v>0</v>
      </c>
      <c r="H30" s="21">
        <v>0</v>
      </c>
      <c r="I30" s="22">
        <f t="shared" si="11"/>
        <v>252700</v>
      </c>
      <c r="J30" s="22">
        <f t="shared" si="12"/>
        <v>6439.179999999993</v>
      </c>
      <c r="K30" s="23">
        <f t="shared" si="7"/>
        <v>0</v>
      </c>
      <c r="L30" s="23">
        <f t="shared" si="8"/>
        <v>0</v>
      </c>
      <c r="M30" s="17"/>
      <c r="N30" s="17"/>
      <c r="O30" s="17"/>
      <c r="P30" s="17"/>
      <c r="Q30" s="17"/>
      <c r="R30" s="17"/>
      <c r="S30" s="17"/>
    </row>
    <row r="31" spans="1:19" s="18" customFormat="1" x14ac:dyDescent="0.3">
      <c r="A31" s="29" t="s">
        <v>51</v>
      </c>
      <c r="B31" s="31"/>
      <c r="C31" s="21">
        <v>32504</v>
      </c>
      <c r="D31" s="21">
        <v>32504</v>
      </c>
      <c r="E31" s="21">
        <v>22504</v>
      </c>
      <c r="F31" s="21">
        <v>9599.0299999999988</v>
      </c>
      <c r="G31" s="21">
        <v>0</v>
      </c>
      <c r="H31" s="21">
        <v>0</v>
      </c>
      <c r="I31" s="22">
        <f t="shared" si="11"/>
        <v>22504</v>
      </c>
      <c r="J31" s="22">
        <f t="shared" si="12"/>
        <v>22904.97</v>
      </c>
      <c r="K31" s="23">
        <f t="shared" si="7"/>
        <v>0</v>
      </c>
      <c r="L31" s="23">
        <f t="shared" si="8"/>
        <v>0</v>
      </c>
      <c r="M31" s="17"/>
      <c r="N31" s="17"/>
      <c r="O31" s="17"/>
      <c r="P31" s="17"/>
      <c r="Q31" s="17"/>
      <c r="R31" s="17"/>
      <c r="S31" s="17"/>
    </row>
    <row r="32" spans="1:19" s="18" customFormat="1" x14ac:dyDescent="0.3">
      <c r="A32" s="29" t="s">
        <v>52</v>
      </c>
      <c r="B32" s="31"/>
      <c r="C32" s="21">
        <v>15324</v>
      </c>
      <c r="D32" s="21">
        <v>15123</v>
      </c>
      <c r="E32" s="21">
        <v>5000</v>
      </c>
      <c r="F32" s="21">
        <v>4761.5</v>
      </c>
      <c r="G32" s="21">
        <v>0</v>
      </c>
      <c r="H32" s="21">
        <v>0</v>
      </c>
      <c r="I32" s="22">
        <f t="shared" si="11"/>
        <v>5000</v>
      </c>
      <c r="J32" s="22">
        <f t="shared" si="12"/>
        <v>10361.5</v>
      </c>
      <c r="K32" s="23">
        <f t="shared" si="7"/>
        <v>0</v>
      </c>
      <c r="L32" s="23">
        <f t="shared" si="8"/>
        <v>0</v>
      </c>
      <c r="M32" s="17"/>
      <c r="N32" s="17"/>
      <c r="O32" s="17"/>
      <c r="P32" s="17"/>
      <c r="Q32" s="17"/>
      <c r="R32" s="17"/>
      <c r="S32" s="17"/>
    </row>
    <row r="33" spans="1:19" s="18" customFormat="1" x14ac:dyDescent="0.3">
      <c r="A33" s="29" t="s">
        <v>53</v>
      </c>
      <c r="B33" s="31"/>
      <c r="C33" s="21">
        <v>24000</v>
      </c>
      <c r="D33" s="21">
        <v>24000</v>
      </c>
      <c r="E33" s="21">
        <v>3000</v>
      </c>
      <c r="F33" s="21">
        <v>0</v>
      </c>
      <c r="G33" s="21">
        <v>0</v>
      </c>
      <c r="H33" s="21">
        <v>0</v>
      </c>
      <c r="I33" s="22">
        <f t="shared" si="11"/>
        <v>3000</v>
      </c>
      <c r="J33" s="22">
        <f t="shared" si="12"/>
        <v>24000</v>
      </c>
      <c r="K33" s="23">
        <f t="shared" si="7"/>
        <v>0</v>
      </c>
      <c r="L33" s="23">
        <f t="shared" si="8"/>
        <v>0</v>
      </c>
      <c r="M33" s="17"/>
      <c r="N33" s="17"/>
      <c r="O33" s="17"/>
      <c r="P33" s="17"/>
      <c r="Q33" s="17"/>
      <c r="R33" s="17"/>
      <c r="S33" s="17"/>
    </row>
    <row r="34" spans="1:19" s="18" customFormat="1" x14ac:dyDescent="0.3">
      <c r="A34" s="29" t="s">
        <v>54</v>
      </c>
      <c r="B34" s="31"/>
      <c r="C34" s="21">
        <v>53000</v>
      </c>
      <c r="D34" s="21">
        <v>53000</v>
      </c>
      <c r="E34" s="21">
        <v>3000</v>
      </c>
      <c r="F34" s="21">
        <v>0</v>
      </c>
      <c r="G34" s="21">
        <v>0</v>
      </c>
      <c r="H34" s="21">
        <v>0</v>
      </c>
      <c r="I34" s="22">
        <f t="shared" si="11"/>
        <v>3000</v>
      </c>
      <c r="J34" s="22">
        <f t="shared" si="12"/>
        <v>53000</v>
      </c>
      <c r="K34" s="23">
        <f t="shared" si="7"/>
        <v>0</v>
      </c>
      <c r="L34" s="23">
        <f t="shared" si="8"/>
        <v>0</v>
      </c>
      <c r="M34" s="17"/>
      <c r="N34" s="17"/>
      <c r="O34" s="17"/>
      <c r="P34" s="17"/>
      <c r="Q34" s="17"/>
      <c r="R34" s="17"/>
      <c r="S34" s="17"/>
    </row>
    <row r="35" spans="1:19" s="18" customFormat="1" x14ac:dyDescent="0.3">
      <c r="A35" s="29" t="s">
        <v>55</v>
      </c>
      <c r="B35" s="31"/>
      <c r="C35" s="21">
        <v>41071</v>
      </c>
      <c r="D35" s="21">
        <v>41071</v>
      </c>
      <c r="E35" s="21">
        <v>7400</v>
      </c>
      <c r="F35" s="21">
        <v>1863</v>
      </c>
      <c r="G35" s="21">
        <v>1863</v>
      </c>
      <c r="H35" s="21">
        <v>1863</v>
      </c>
      <c r="I35" s="22">
        <f t="shared" si="11"/>
        <v>5537</v>
      </c>
      <c r="J35" s="22">
        <f t="shared" si="12"/>
        <v>39208</v>
      </c>
      <c r="K35" s="23">
        <f t="shared" si="7"/>
        <v>0.25175675675675674</v>
      </c>
      <c r="L35" s="23">
        <f t="shared" si="8"/>
        <v>4.536047332667819E-2</v>
      </c>
      <c r="M35" s="17"/>
      <c r="N35" s="17"/>
      <c r="O35" s="17"/>
      <c r="P35" s="17"/>
      <c r="Q35" s="17"/>
      <c r="R35" s="17"/>
      <c r="S35" s="17"/>
    </row>
    <row r="36" spans="1:19" s="18" customFormat="1" x14ac:dyDescent="0.3">
      <c r="A36" s="29" t="s">
        <v>56</v>
      </c>
      <c r="B36" s="31"/>
      <c r="C36" s="21">
        <v>46000</v>
      </c>
      <c r="D36" s="21">
        <v>46000</v>
      </c>
      <c r="E36" s="21">
        <v>8500</v>
      </c>
      <c r="F36" s="21">
        <v>4000</v>
      </c>
      <c r="G36" s="21">
        <v>4000</v>
      </c>
      <c r="H36" s="21">
        <v>4000</v>
      </c>
      <c r="I36" s="22">
        <f t="shared" si="11"/>
        <v>4500</v>
      </c>
      <c r="J36" s="22">
        <f t="shared" si="12"/>
        <v>42000</v>
      </c>
      <c r="K36" s="23">
        <f t="shared" si="7"/>
        <v>0.47058823529411764</v>
      </c>
      <c r="L36" s="23">
        <f t="shared" si="8"/>
        <v>8.6956521739130432E-2</v>
      </c>
      <c r="M36" s="17"/>
      <c r="N36" s="17"/>
      <c r="O36" s="17"/>
      <c r="P36" s="17"/>
      <c r="Q36" s="17"/>
      <c r="R36" s="17"/>
      <c r="S36" s="17"/>
    </row>
    <row r="37" spans="1:19" s="18" customFormat="1" x14ac:dyDescent="0.3">
      <c r="A37" s="29" t="s">
        <v>57</v>
      </c>
      <c r="B37" s="31"/>
      <c r="C37" s="21">
        <v>0</v>
      </c>
      <c r="D37" s="21">
        <v>117</v>
      </c>
      <c r="E37" s="21">
        <v>0</v>
      </c>
      <c r="F37" s="21">
        <v>0</v>
      </c>
      <c r="G37" s="21">
        <v>0</v>
      </c>
      <c r="H37" s="21">
        <v>0</v>
      </c>
      <c r="I37" s="22">
        <f t="shared" si="11"/>
        <v>0</v>
      </c>
      <c r="J37" s="22">
        <f t="shared" si="12"/>
        <v>117</v>
      </c>
      <c r="K37" s="23">
        <v>0</v>
      </c>
      <c r="L37" s="23">
        <f t="shared" si="8"/>
        <v>0</v>
      </c>
      <c r="M37" s="17"/>
      <c r="N37" s="17"/>
      <c r="O37" s="17"/>
      <c r="P37" s="17"/>
      <c r="Q37" s="17"/>
      <c r="R37" s="17"/>
      <c r="S37" s="17"/>
    </row>
    <row r="38" spans="1:19" s="18" customFormat="1" x14ac:dyDescent="0.3">
      <c r="A38" s="29" t="s">
        <v>58</v>
      </c>
      <c r="B38" s="31"/>
      <c r="C38" s="21">
        <v>6100</v>
      </c>
      <c r="D38" s="21">
        <v>6100</v>
      </c>
      <c r="E38" s="21">
        <v>1500</v>
      </c>
      <c r="F38" s="21">
        <v>64</v>
      </c>
      <c r="G38" s="21">
        <v>64</v>
      </c>
      <c r="H38" s="21">
        <v>64</v>
      </c>
      <c r="I38" s="22">
        <f t="shared" si="11"/>
        <v>1436</v>
      </c>
      <c r="J38" s="22">
        <f t="shared" si="12"/>
        <v>6036</v>
      </c>
      <c r="K38" s="23">
        <f t="shared" si="7"/>
        <v>4.2666666666666665E-2</v>
      </c>
      <c r="L38" s="23">
        <f t="shared" si="8"/>
        <v>1.0491803278688525E-2</v>
      </c>
      <c r="M38" s="17"/>
      <c r="N38" s="17"/>
      <c r="O38" s="17"/>
      <c r="P38" s="17"/>
      <c r="Q38" s="17"/>
      <c r="R38" s="17"/>
      <c r="S38" s="17"/>
    </row>
    <row r="39" spans="1:19" s="18" customFormat="1" x14ac:dyDescent="0.3">
      <c r="A39" s="29" t="s">
        <v>59</v>
      </c>
      <c r="B39" s="31"/>
      <c r="C39" s="21">
        <v>30500</v>
      </c>
      <c r="D39" s="21">
        <v>32500</v>
      </c>
      <c r="E39" s="21">
        <v>3000</v>
      </c>
      <c r="F39" s="21">
        <v>2506.9</v>
      </c>
      <c r="G39" s="21">
        <v>0</v>
      </c>
      <c r="H39" s="21">
        <v>0</v>
      </c>
      <c r="I39" s="22">
        <f t="shared" si="11"/>
        <v>3000</v>
      </c>
      <c r="J39" s="22">
        <f t="shared" si="12"/>
        <v>29993.1</v>
      </c>
      <c r="K39" s="23">
        <f t="shared" si="7"/>
        <v>0</v>
      </c>
      <c r="L39" s="23">
        <f t="shared" si="8"/>
        <v>0</v>
      </c>
      <c r="M39" s="17"/>
      <c r="N39" s="17"/>
      <c r="O39" s="17"/>
      <c r="P39" s="17"/>
      <c r="Q39" s="17"/>
      <c r="R39" s="17"/>
      <c r="S39" s="17"/>
    </row>
    <row r="40" spans="1:19" s="18" customFormat="1" x14ac:dyDescent="0.3">
      <c r="A40" s="29" t="s">
        <v>60</v>
      </c>
      <c r="B40" s="31"/>
      <c r="C40" s="21">
        <v>0</v>
      </c>
      <c r="D40" s="21">
        <v>10</v>
      </c>
      <c r="E40" s="21">
        <v>0</v>
      </c>
      <c r="F40" s="21">
        <v>0</v>
      </c>
      <c r="G40" s="21">
        <v>0</v>
      </c>
      <c r="H40" s="21">
        <v>0</v>
      </c>
      <c r="I40" s="22">
        <f t="shared" si="11"/>
        <v>0</v>
      </c>
      <c r="J40" s="22">
        <f t="shared" si="12"/>
        <v>10</v>
      </c>
      <c r="K40" s="23">
        <v>0</v>
      </c>
      <c r="L40" s="23">
        <f t="shared" si="8"/>
        <v>0</v>
      </c>
      <c r="M40" s="17"/>
      <c r="N40" s="17"/>
      <c r="O40" s="17"/>
      <c r="P40" s="17"/>
      <c r="Q40" s="17"/>
      <c r="R40" s="17"/>
      <c r="S40" s="17"/>
    </row>
    <row r="41" spans="1:19" s="18" customFormat="1" x14ac:dyDescent="0.3">
      <c r="A41" s="29" t="s">
        <v>61</v>
      </c>
      <c r="B41" s="31"/>
      <c r="C41" s="21">
        <v>12000</v>
      </c>
      <c r="D41" s="21">
        <v>4716</v>
      </c>
      <c r="E41" s="21">
        <v>0</v>
      </c>
      <c r="F41" s="21">
        <v>0</v>
      </c>
      <c r="G41" s="21">
        <v>0</v>
      </c>
      <c r="H41" s="21">
        <v>0</v>
      </c>
      <c r="I41" s="22">
        <f t="shared" si="11"/>
        <v>0</v>
      </c>
      <c r="J41" s="22">
        <f t="shared" si="12"/>
        <v>4716</v>
      </c>
      <c r="K41" s="23">
        <v>0</v>
      </c>
      <c r="L41" s="23">
        <f t="shared" si="8"/>
        <v>0</v>
      </c>
      <c r="M41" s="17"/>
      <c r="N41" s="17"/>
      <c r="O41" s="17"/>
      <c r="P41" s="17"/>
      <c r="Q41" s="17"/>
      <c r="R41" s="17"/>
      <c r="S41" s="17"/>
    </row>
    <row r="42" spans="1:19" s="18" customFormat="1" x14ac:dyDescent="0.3">
      <c r="A42" s="29" t="s">
        <v>62</v>
      </c>
      <c r="B42" s="31"/>
      <c r="C42" s="21">
        <v>126109</v>
      </c>
      <c r="D42" s="21">
        <v>120034</v>
      </c>
      <c r="E42" s="21">
        <v>15190</v>
      </c>
      <c r="F42" s="21">
        <v>10001.709999999999</v>
      </c>
      <c r="G42" s="21">
        <v>165</v>
      </c>
      <c r="H42" s="21">
        <v>0</v>
      </c>
      <c r="I42" s="22">
        <f t="shared" si="11"/>
        <v>15025</v>
      </c>
      <c r="J42" s="22">
        <f t="shared" si="12"/>
        <v>110032.29000000001</v>
      </c>
      <c r="K42" s="23">
        <f t="shared" si="7"/>
        <v>1.0862409479921E-2</v>
      </c>
      <c r="L42" s="23">
        <f t="shared" si="8"/>
        <v>1.374610527017345E-3</v>
      </c>
      <c r="M42" s="17"/>
      <c r="N42" s="17"/>
      <c r="O42" s="17"/>
      <c r="P42" s="17"/>
      <c r="Q42" s="17"/>
      <c r="R42" s="17"/>
      <c r="S42" s="17"/>
    </row>
    <row r="43" spans="1:19" s="18" customFormat="1" x14ac:dyDescent="0.3">
      <c r="A43" s="29" t="s">
        <v>63</v>
      </c>
      <c r="B43" s="31"/>
      <c r="C43" s="21">
        <v>21500</v>
      </c>
      <c r="D43" s="21">
        <v>21500</v>
      </c>
      <c r="E43" s="21">
        <v>2000</v>
      </c>
      <c r="F43" s="21">
        <v>1979.5</v>
      </c>
      <c r="G43" s="21">
        <v>0</v>
      </c>
      <c r="H43" s="21">
        <v>0</v>
      </c>
      <c r="I43" s="22">
        <f t="shared" si="11"/>
        <v>2000</v>
      </c>
      <c r="J43" s="22">
        <f t="shared" si="12"/>
        <v>19520.5</v>
      </c>
      <c r="K43" s="23">
        <f t="shared" si="7"/>
        <v>0</v>
      </c>
      <c r="L43" s="23">
        <f t="shared" si="8"/>
        <v>0</v>
      </c>
      <c r="M43" s="17"/>
      <c r="N43" s="17"/>
      <c r="O43" s="17"/>
      <c r="P43" s="17"/>
      <c r="Q43" s="17"/>
      <c r="R43" s="17"/>
      <c r="S43" s="17"/>
    </row>
    <row r="44" spans="1:19" s="18" customFormat="1" x14ac:dyDescent="0.3">
      <c r="A44" s="29" t="s">
        <v>64</v>
      </c>
      <c r="B44" s="31"/>
      <c r="C44" s="21">
        <v>200000</v>
      </c>
      <c r="D44" s="21">
        <v>200000</v>
      </c>
      <c r="E44" s="21">
        <v>0</v>
      </c>
      <c r="F44" s="21">
        <v>0</v>
      </c>
      <c r="G44" s="21">
        <v>0</v>
      </c>
      <c r="H44" s="21">
        <v>0</v>
      </c>
      <c r="I44" s="22">
        <f t="shared" si="11"/>
        <v>0</v>
      </c>
      <c r="J44" s="22">
        <f t="shared" si="12"/>
        <v>200000</v>
      </c>
      <c r="K44" s="23">
        <v>0</v>
      </c>
      <c r="L44" s="23">
        <f t="shared" si="8"/>
        <v>0</v>
      </c>
      <c r="M44" s="17"/>
      <c r="N44" s="17"/>
      <c r="O44" s="17"/>
      <c r="P44" s="17"/>
      <c r="Q44" s="17"/>
      <c r="R44" s="17"/>
      <c r="S44" s="17"/>
    </row>
    <row r="45" spans="1:19" s="18" customFormat="1" x14ac:dyDescent="0.3">
      <c r="A45" s="29" t="s">
        <v>65</v>
      </c>
      <c r="B45" s="31"/>
      <c r="C45" s="21">
        <v>142800</v>
      </c>
      <c r="D45" s="21">
        <v>142800</v>
      </c>
      <c r="E45" s="21">
        <v>11900</v>
      </c>
      <c r="F45" s="21">
        <v>0</v>
      </c>
      <c r="G45" s="21">
        <v>0</v>
      </c>
      <c r="H45" s="21">
        <v>0</v>
      </c>
      <c r="I45" s="22">
        <f t="shared" si="11"/>
        <v>11900</v>
      </c>
      <c r="J45" s="22">
        <f t="shared" si="12"/>
        <v>142800</v>
      </c>
      <c r="K45" s="23">
        <f t="shared" si="7"/>
        <v>0</v>
      </c>
      <c r="L45" s="23">
        <f t="shared" si="8"/>
        <v>0</v>
      </c>
      <c r="M45" s="17"/>
      <c r="N45" s="17"/>
      <c r="O45" s="17"/>
      <c r="P45" s="17"/>
      <c r="Q45" s="17"/>
      <c r="R45" s="17"/>
      <c r="S45" s="17"/>
    </row>
    <row r="46" spans="1:19" s="18" customFormat="1" x14ac:dyDescent="0.3">
      <c r="A46" s="29" t="s">
        <v>66</v>
      </c>
      <c r="B46" s="31"/>
      <c r="C46" s="21">
        <v>103008</v>
      </c>
      <c r="D46" s="21">
        <v>86340</v>
      </c>
      <c r="E46" s="21">
        <v>8334</v>
      </c>
      <c r="F46" s="21">
        <v>0</v>
      </c>
      <c r="G46" s="21">
        <v>0</v>
      </c>
      <c r="H46" s="21">
        <v>0</v>
      </c>
      <c r="I46" s="22">
        <f t="shared" si="11"/>
        <v>8334</v>
      </c>
      <c r="J46" s="22">
        <f t="shared" si="12"/>
        <v>86340</v>
      </c>
      <c r="K46" s="23">
        <f t="shared" si="7"/>
        <v>0</v>
      </c>
      <c r="L46" s="23">
        <f t="shared" si="8"/>
        <v>0</v>
      </c>
      <c r="M46" s="17"/>
      <c r="N46" s="17"/>
      <c r="O46" s="17"/>
      <c r="P46" s="17"/>
      <c r="Q46" s="17"/>
      <c r="R46" s="17"/>
      <c r="S46" s="17"/>
    </row>
    <row r="47" spans="1:19" s="18" customFormat="1" x14ac:dyDescent="0.3">
      <c r="A47" s="29" t="s">
        <v>67</v>
      </c>
      <c r="B47" s="31"/>
      <c r="C47" s="21">
        <v>18000</v>
      </c>
      <c r="D47" s="21">
        <v>18000</v>
      </c>
      <c r="E47" s="21">
        <v>1650</v>
      </c>
      <c r="F47" s="21">
        <v>479.64</v>
      </c>
      <c r="G47" s="21">
        <v>0</v>
      </c>
      <c r="H47" s="21">
        <v>0</v>
      </c>
      <c r="I47" s="22">
        <f t="shared" si="11"/>
        <v>1650</v>
      </c>
      <c r="J47" s="22">
        <f t="shared" si="12"/>
        <v>17520.36</v>
      </c>
      <c r="K47" s="23">
        <f t="shared" si="7"/>
        <v>0</v>
      </c>
      <c r="L47" s="23">
        <f t="shared" si="8"/>
        <v>0</v>
      </c>
      <c r="M47" s="17"/>
      <c r="N47" s="17"/>
      <c r="O47" s="17"/>
      <c r="P47" s="17"/>
      <c r="Q47" s="17"/>
      <c r="R47" s="17"/>
      <c r="S47" s="17"/>
    </row>
    <row r="48" spans="1:19" s="18" customFormat="1" x14ac:dyDescent="0.3">
      <c r="A48" s="29" t="s">
        <v>68</v>
      </c>
      <c r="B48" s="31"/>
      <c r="C48" s="21">
        <v>1062503</v>
      </c>
      <c r="D48" s="21">
        <v>973154</v>
      </c>
      <c r="E48" s="21">
        <v>90000</v>
      </c>
      <c r="F48" s="21">
        <v>89976.3</v>
      </c>
      <c r="G48" s="21">
        <v>0</v>
      </c>
      <c r="H48" s="21">
        <v>0</v>
      </c>
      <c r="I48" s="22">
        <f t="shared" si="11"/>
        <v>90000</v>
      </c>
      <c r="J48" s="22">
        <f t="shared" si="12"/>
        <v>883177.7</v>
      </c>
      <c r="K48" s="23">
        <f t="shared" si="7"/>
        <v>0</v>
      </c>
      <c r="L48" s="23">
        <f t="shared" si="8"/>
        <v>0</v>
      </c>
      <c r="M48" s="17"/>
      <c r="N48" s="17"/>
      <c r="O48" s="17"/>
      <c r="P48" s="17"/>
      <c r="Q48" s="17"/>
      <c r="R48" s="17"/>
      <c r="S48" s="17"/>
    </row>
    <row r="49" spans="1:19" s="18" customFormat="1" x14ac:dyDescent="0.3">
      <c r="A49" s="29" t="s">
        <v>69</v>
      </c>
      <c r="B49" s="31"/>
      <c r="C49" s="21">
        <v>0</v>
      </c>
      <c r="D49" s="21">
        <v>771</v>
      </c>
      <c r="E49" s="21">
        <v>0</v>
      </c>
      <c r="F49" s="21">
        <v>0</v>
      </c>
      <c r="G49" s="21">
        <v>0</v>
      </c>
      <c r="H49" s="21">
        <v>0</v>
      </c>
      <c r="I49" s="22">
        <f t="shared" si="11"/>
        <v>0</v>
      </c>
      <c r="J49" s="22">
        <f t="shared" si="12"/>
        <v>771</v>
      </c>
      <c r="K49" s="23">
        <v>0</v>
      </c>
      <c r="L49" s="23">
        <f t="shared" si="8"/>
        <v>0</v>
      </c>
      <c r="M49" s="17"/>
      <c r="N49" s="17"/>
      <c r="O49" s="17"/>
      <c r="P49" s="17"/>
      <c r="Q49" s="17"/>
      <c r="R49" s="17"/>
      <c r="S49" s="17"/>
    </row>
    <row r="50" spans="1:19" s="18" customFormat="1" x14ac:dyDescent="0.3">
      <c r="A50" s="29" t="s">
        <v>70</v>
      </c>
      <c r="B50" s="31"/>
      <c r="C50" s="21">
        <v>0</v>
      </c>
      <c r="D50" s="21">
        <v>4344</v>
      </c>
      <c r="E50" s="21">
        <v>0</v>
      </c>
      <c r="F50" s="21">
        <v>0</v>
      </c>
      <c r="G50" s="21">
        <v>0</v>
      </c>
      <c r="H50" s="21">
        <v>0</v>
      </c>
      <c r="I50" s="22">
        <f t="shared" si="11"/>
        <v>0</v>
      </c>
      <c r="J50" s="22">
        <f t="shared" si="12"/>
        <v>4344</v>
      </c>
      <c r="K50" s="23">
        <v>0</v>
      </c>
      <c r="L50" s="23">
        <f t="shared" si="8"/>
        <v>0</v>
      </c>
      <c r="M50" s="17"/>
      <c r="N50" s="17"/>
      <c r="O50" s="17"/>
      <c r="P50" s="17"/>
      <c r="Q50" s="17"/>
      <c r="R50" s="17"/>
      <c r="S50" s="17"/>
    </row>
    <row r="51" spans="1:19" s="18" customFormat="1" x14ac:dyDescent="0.3">
      <c r="A51" s="29" t="s">
        <v>71</v>
      </c>
      <c r="B51" s="31"/>
      <c r="C51" s="21">
        <v>0</v>
      </c>
      <c r="D51" s="21">
        <v>1921</v>
      </c>
      <c r="E51" s="21">
        <v>0</v>
      </c>
      <c r="F51" s="21">
        <v>0</v>
      </c>
      <c r="G51" s="21">
        <v>0</v>
      </c>
      <c r="H51" s="21">
        <v>0</v>
      </c>
      <c r="I51" s="22">
        <f t="shared" si="11"/>
        <v>0</v>
      </c>
      <c r="J51" s="22">
        <f t="shared" si="12"/>
        <v>1921</v>
      </c>
      <c r="K51" s="23">
        <v>0</v>
      </c>
      <c r="L51" s="23">
        <f t="shared" si="8"/>
        <v>0</v>
      </c>
      <c r="M51" s="17"/>
      <c r="N51" s="17"/>
      <c r="O51" s="17"/>
      <c r="P51" s="17"/>
      <c r="Q51" s="17"/>
      <c r="R51" s="17"/>
      <c r="S51" s="17"/>
    </row>
    <row r="52" spans="1:19" s="18" customFormat="1" x14ac:dyDescent="0.3">
      <c r="A52" s="29" t="s">
        <v>72</v>
      </c>
      <c r="B52" s="31"/>
      <c r="C52" s="21">
        <v>0</v>
      </c>
      <c r="D52" s="21">
        <v>2037</v>
      </c>
      <c r="E52" s="21">
        <v>0</v>
      </c>
      <c r="F52" s="21">
        <v>0</v>
      </c>
      <c r="G52" s="21">
        <v>0</v>
      </c>
      <c r="H52" s="21">
        <v>0</v>
      </c>
      <c r="I52" s="22">
        <f t="shared" si="11"/>
        <v>0</v>
      </c>
      <c r="J52" s="22">
        <f t="shared" si="12"/>
        <v>2037</v>
      </c>
      <c r="K52" s="23">
        <v>0</v>
      </c>
      <c r="L52" s="23">
        <f t="shared" si="8"/>
        <v>0</v>
      </c>
      <c r="M52" s="17"/>
      <c r="N52" s="17"/>
      <c r="O52" s="17"/>
      <c r="P52" s="17"/>
      <c r="Q52" s="17"/>
      <c r="R52" s="17"/>
      <c r="S52" s="17"/>
    </row>
    <row r="53" spans="1:19" s="18" customFormat="1" x14ac:dyDescent="0.3">
      <c r="A53" s="29" t="s">
        <v>73</v>
      </c>
      <c r="B53" s="31"/>
      <c r="C53" s="21">
        <v>0</v>
      </c>
      <c r="D53" s="21">
        <v>165657</v>
      </c>
      <c r="E53" s="21">
        <v>0</v>
      </c>
      <c r="F53" s="21">
        <v>0</v>
      </c>
      <c r="G53" s="21">
        <v>0</v>
      </c>
      <c r="H53" s="21">
        <v>0</v>
      </c>
      <c r="I53" s="22">
        <f t="shared" si="11"/>
        <v>0</v>
      </c>
      <c r="J53" s="22">
        <f t="shared" si="12"/>
        <v>165657</v>
      </c>
      <c r="K53" s="23">
        <v>0</v>
      </c>
      <c r="L53" s="23">
        <f t="shared" si="8"/>
        <v>0</v>
      </c>
      <c r="M53" s="17"/>
      <c r="N53" s="17"/>
      <c r="O53" s="17"/>
      <c r="P53" s="17"/>
      <c r="Q53" s="17"/>
      <c r="R53" s="17"/>
      <c r="S53" s="17"/>
    </row>
    <row r="54" spans="1:19" s="18" customFormat="1" x14ac:dyDescent="0.3">
      <c r="A54" s="29" t="s">
        <v>74</v>
      </c>
      <c r="B54" s="31"/>
      <c r="C54" s="21">
        <v>0</v>
      </c>
      <c r="D54" s="21">
        <v>127</v>
      </c>
      <c r="E54" s="21">
        <v>0</v>
      </c>
      <c r="F54" s="21">
        <v>0</v>
      </c>
      <c r="G54" s="21">
        <v>0</v>
      </c>
      <c r="H54" s="21">
        <v>0</v>
      </c>
      <c r="I54" s="22">
        <f t="shared" si="11"/>
        <v>0</v>
      </c>
      <c r="J54" s="22">
        <f t="shared" si="12"/>
        <v>127</v>
      </c>
      <c r="K54" s="23">
        <v>0</v>
      </c>
      <c r="L54" s="23">
        <f t="shared" si="8"/>
        <v>0</v>
      </c>
      <c r="M54" s="17"/>
      <c r="N54" s="17"/>
      <c r="O54" s="17"/>
      <c r="P54" s="17"/>
      <c r="Q54" s="17"/>
      <c r="R54" s="17"/>
      <c r="S54" s="17"/>
    </row>
    <row r="55" spans="1:19" s="18" customFormat="1" x14ac:dyDescent="0.3">
      <c r="A55" s="63" t="s">
        <v>75</v>
      </c>
      <c r="B55" s="64"/>
      <c r="C55" s="28">
        <f>SUM(C56:C88)</f>
        <v>171226</v>
      </c>
      <c r="D55" s="28">
        <f t="shared" ref="D55:J55" si="14">SUM(D56:D88)</f>
        <v>163559</v>
      </c>
      <c r="E55" s="28">
        <f t="shared" si="14"/>
        <v>26383</v>
      </c>
      <c r="F55" s="28">
        <f t="shared" si="14"/>
        <v>2378.34</v>
      </c>
      <c r="G55" s="28">
        <f t="shared" si="14"/>
        <v>150</v>
      </c>
      <c r="H55" s="28">
        <f t="shared" si="14"/>
        <v>0</v>
      </c>
      <c r="I55" s="28">
        <f t="shared" si="14"/>
        <v>26233</v>
      </c>
      <c r="J55" s="28">
        <f t="shared" si="14"/>
        <v>161180.66</v>
      </c>
      <c r="K55" s="20">
        <f t="shared" si="7"/>
        <v>5.6854792859038017E-3</v>
      </c>
      <c r="L55" s="20">
        <f t="shared" si="8"/>
        <v>9.171002512854689E-4</v>
      </c>
      <c r="M55" s="17"/>
      <c r="N55" s="17"/>
      <c r="O55" s="17"/>
      <c r="P55" s="17"/>
      <c r="Q55" s="17"/>
      <c r="R55" s="17"/>
      <c r="S55" s="17"/>
    </row>
    <row r="56" spans="1:19" s="18" customFormat="1" x14ac:dyDescent="0.3">
      <c r="A56" s="33" t="s">
        <v>76</v>
      </c>
      <c r="B56" s="34"/>
      <c r="C56" s="21">
        <v>10808</v>
      </c>
      <c r="D56" s="21">
        <v>10808</v>
      </c>
      <c r="E56" s="21">
        <v>1000</v>
      </c>
      <c r="F56" s="21">
        <v>350.48</v>
      </c>
      <c r="G56" s="21">
        <v>0</v>
      </c>
      <c r="H56" s="21">
        <v>0</v>
      </c>
      <c r="I56" s="22">
        <f t="shared" ref="I56:I88" si="15">E56-G56</f>
        <v>1000</v>
      </c>
      <c r="J56" s="22">
        <f t="shared" ref="J56:J88" si="16">D56-F56</f>
        <v>10457.52</v>
      </c>
      <c r="K56" s="23">
        <f t="shared" si="7"/>
        <v>0</v>
      </c>
      <c r="L56" s="23">
        <f t="shared" si="8"/>
        <v>0</v>
      </c>
      <c r="M56" s="17"/>
      <c r="N56" s="17"/>
      <c r="O56" s="17"/>
      <c r="P56" s="17"/>
      <c r="Q56" s="17"/>
      <c r="R56" s="17"/>
      <c r="S56" s="17"/>
    </row>
    <row r="57" spans="1:19" s="18" customFormat="1" x14ac:dyDescent="0.3">
      <c r="A57" s="32" t="s">
        <v>77</v>
      </c>
      <c r="B57" s="35"/>
      <c r="C57" s="21">
        <v>3600</v>
      </c>
      <c r="D57" s="21">
        <v>3600</v>
      </c>
      <c r="E57" s="21">
        <v>1000</v>
      </c>
      <c r="F57" s="21">
        <v>465</v>
      </c>
      <c r="G57" s="21">
        <v>150</v>
      </c>
      <c r="H57" s="21">
        <v>0</v>
      </c>
      <c r="I57" s="22">
        <f t="shared" si="15"/>
        <v>850</v>
      </c>
      <c r="J57" s="22">
        <f t="shared" si="16"/>
        <v>3135</v>
      </c>
      <c r="K57" s="23">
        <f t="shared" si="7"/>
        <v>0.15</v>
      </c>
      <c r="L57" s="23">
        <f t="shared" si="8"/>
        <v>4.1666666666666664E-2</v>
      </c>
      <c r="M57" s="17"/>
      <c r="N57" s="17"/>
      <c r="O57" s="17"/>
      <c r="P57" s="17"/>
      <c r="Q57" s="17"/>
      <c r="R57" s="17"/>
      <c r="S57" s="17"/>
    </row>
    <row r="58" spans="1:19" s="18" customFormat="1" x14ac:dyDescent="0.3">
      <c r="A58" s="32" t="s">
        <v>78</v>
      </c>
      <c r="B58" s="35"/>
      <c r="C58" s="21">
        <v>500</v>
      </c>
      <c r="D58" s="21">
        <v>500</v>
      </c>
      <c r="E58" s="21">
        <v>0</v>
      </c>
      <c r="F58" s="21">
        <v>0</v>
      </c>
      <c r="G58" s="21">
        <v>0</v>
      </c>
      <c r="H58" s="21">
        <v>0</v>
      </c>
      <c r="I58" s="22">
        <f t="shared" si="15"/>
        <v>0</v>
      </c>
      <c r="J58" s="22">
        <f t="shared" si="16"/>
        <v>500</v>
      </c>
      <c r="K58" s="23">
        <v>0</v>
      </c>
      <c r="L58" s="23">
        <f t="shared" si="8"/>
        <v>0</v>
      </c>
      <c r="M58" s="17"/>
      <c r="N58" s="17"/>
      <c r="O58" s="17"/>
      <c r="P58" s="17"/>
      <c r="Q58" s="17"/>
      <c r="R58" s="17"/>
      <c r="S58" s="17"/>
    </row>
    <row r="59" spans="1:19" s="18" customFormat="1" x14ac:dyDescent="0.3">
      <c r="A59" s="32" t="s">
        <v>79</v>
      </c>
      <c r="B59" s="35"/>
      <c r="C59" s="21">
        <v>320</v>
      </c>
      <c r="D59" s="21">
        <v>320</v>
      </c>
      <c r="E59" s="21">
        <v>0</v>
      </c>
      <c r="F59" s="21">
        <v>0</v>
      </c>
      <c r="G59" s="21">
        <v>0</v>
      </c>
      <c r="H59" s="21">
        <v>0</v>
      </c>
      <c r="I59" s="22">
        <f t="shared" si="15"/>
        <v>0</v>
      </c>
      <c r="J59" s="22">
        <f t="shared" si="16"/>
        <v>320</v>
      </c>
      <c r="K59" s="23">
        <v>0</v>
      </c>
      <c r="L59" s="23">
        <f t="shared" si="8"/>
        <v>0</v>
      </c>
      <c r="M59" s="17"/>
      <c r="N59" s="17"/>
      <c r="O59" s="17"/>
      <c r="P59" s="17"/>
      <c r="Q59" s="17"/>
      <c r="R59" s="17"/>
      <c r="S59" s="17"/>
    </row>
    <row r="60" spans="1:19" s="18" customFormat="1" x14ac:dyDescent="0.3">
      <c r="A60" s="32" t="s">
        <v>80</v>
      </c>
      <c r="B60" s="35"/>
      <c r="C60" s="21">
        <v>10000</v>
      </c>
      <c r="D60" s="21">
        <v>10000</v>
      </c>
      <c r="E60" s="21">
        <v>1000</v>
      </c>
      <c r="F60" s="21">
        <v>372.36</v>
      </c>
      <c r="G60" s="21">
        <v>0</v>
      </c>
      <c r="H60" s="21">
        <v>0</v>
      </c>
      <c r="I60" s="22">
        <f t="shared" si="15"/>
        <v>1000</v>
      </c>
      <c r="J60" s="22">
        <f t="shared" si="16"/>
        <v>9627.64</v>
      </c>
      <c r="K60" s="23">
        <f t="shared" si="7"/>
        <v>0</v>
      </c>
      <c r="L60" s="23">
        <f t="shared" si="8"/>
        <v>0</v>
      </c>
      <c r="M60" s="17"/>
      <c r="N60" s="17"/>
      <c r="O60" s="17"/>
      <c r="P60" s="17"/>
      <c r="Q60" s="17"/>
      <c r="R60" s="17"/>
      <c r="S60" s="17"/>
    </row>
    <row r="61" spans="1:19" s="18" customFormat="1" x14ac:dyDescent="0.3">
      <c r="A61" s="32" t="s">
        <v>81</v>
      </c>
      <c r="B61" s="35"/>
      <c r="C61" s="21">
        <v>15000</v>
      </c>
      <c r="D61" s="21">
        <v>15000</v>
      </c>
      <c r="E61" s="21">
        <v>1250</v>
      </c>
      <c r="F61" s="21">
        <v>0</v>
      </c>
      <c r="G61" s="21">
        <v>0</v>
      </c>
      <c r="H61" s="21">
        <v>0</v>
      </c>
      <c r="I61" s="22">
        <f t="shared" si="15"/>
        <v>1250</v>
      </c>
      <c r="J61" s="22">
        <f t="shared" si="16"/>
        <v>15000</v>
      </c>
      <c r="K61" s="23">
        <f t="shared" si="7"/>
        <v>0</v>
      </c>
      <c r="L61" s="23">
        <f t="shared" si="8"/>
        <v>0</v>
      </c>
      <c r="M61" s="17"/>
      <c r="N61" s="17"/>
      <c r="O61" s="17"/>
      <c r="P61" s="17"/>
      <c r="Q61" s="17"/>
      <c r="R61" s="17"/>
      <c r="S61" s="17"/>
    </row>
    <row r="62" spans="1:19" s="18" customFormat="1" x14ac:dyDescent="0.3">
      <c r="A62" s="32" t="s">
        <v>82</v>
      </c>
      <c r="B62" s="35"/>
      <c r="C62" s="21">
        <v>10000</v>
      </c>
      <c r="D62" s="21">
        <v>10000</v>
      </c>
      <c r="E62" s="21">
        <v>833</v>
      </c>
      <c r="F62" s="21">
        <v>0</v>
      </c>
      <c r="G62" s="21">
        <v>0</v>
      </c>
      <c r="H62" s="21">
        <v>0</v>
      </c>
      <c r="I62" s="22">
        <f t="shared" si="15"/>
        <v>833</v>
      </c>
      <c r="J62" s="22">
        <f t="shared" si="16"/>
        <v>10000</v>
      </c>
      <c r="K62" s="23">
        <f t="shared" si="7"/>
        <v>0</v>
      </c>
      <c r="L62" s="23">
        <f t="shared" si="8"/>
        <v>0</v>
      </c>
      <c r="M62" s="17"/>
      <c r="N62" s="17"/>
      <c r="O62" s="17"/>
      <c r="P62" s="17"/>
      <c r="Q62" s="17"/>
      <c r="R62" s="17"/>
      <c r="S62" s="17"/>
    </row>
    <row r="63" spans="1:19" s="18" customFormat="1" x14ac:dyDescent="0.3">
      <c r="A63" s="32" t="s">
        <v>83</v>
      </c>
      <c r="B63" s="35"/>
      <c r="C63" s="21">
        <v>800</v>
      </c>
      <c r="D63" s="21">
        <v>800</v>
      </c>
      <c r="E63" s="21">
        <v>150</v>
      </c>
      <c r="F63" s="21">
        <v>0</v>
      </c>
      <c r="G63" s="21">
        <v>0</v>
      </c>
      <c r="H63" s="21">
        <v>0</v>
      </c>
      <c r="I63" s="22">
        <f t="shared" si="15"/>
        <v>150</v>
      </c>
      <c r="J63" s="22">
        <f t="shared" si="16"/>
        <v>800</v>
      </c>
      <c r="K63" s="23">
        <f t="shared" si="7"/>
        <v>0</v>
      </c>
      <c r="L63" s="23">
        <f t="shared" si="8"/>
        <v>0</v>
      </c>
      <c r="M63" s="17"/>
      <c r="N63" s="17"/>
      <c r="O63" s="17"/>
      <c r="P63" s="17"/>
      <c r="Q63" s="17"/>
      <c r="R63" s="17"/>
      <c r="S63" s="17"/>
    </row>
    <row r="64" spans="1:19" s="18" customFormat="1" x14ac:dyDescent="0.3">
      <c r="A64" s="32" t="s">
        <v>84</v>
      </c>
      <c r="B64" s="35"/>
      <c r="C64" s="21">
        <v>8500</v>
      </c>
      <c r="D64" s="21">
        <v>6700</v>
      </c>
      <c r="E64" s="21">
        <v>4500</v>
      </c>
      <c r="F64" s="21">
        <v>639</v>
      </c>
      <c r="G64" s="21">
        <v>0</v>
      </c>
      <c r="H64" s="21">
        <v>0</v>
      </c>
      <c r="I64" s="22">
        <f t="shared" si="15"/>
        <v>4500</v>
      </c>
      <c r="J64" s="22">
        <f t="shared" si="16"/>
        <v>6061</v>
      </c>
      <c r="K64" s="23">
        <f t="shared" si="7"/>
        <v>0</v>
      </c>
      <c r="L64" s="23">
        <f t="shared" si="8"/>
        <v>0</v>
      </c>
      <c r="M64" s="17"/>
      <c r="N64" s="17"/>
      <c r="O64" s="17"/>
      <c r="P64" s="17"/>
      <c r="Q64" s="17"/>
      <c r="R64" s="17"/>
      <c r="S64" s="17"/>
    </row>
    <row r="65" spans="1:19" s="18" customFormat="1" x14ac:dyDescent="0.3">
      <c r="A65" s="32" t="s">
        <v>85</v>
      </c>
      <c r="B65" s="35"/>
      <c r="C65" s="21">
        <v>6000</v>
      </c>
      <c r="D65" s="21">
        <v>6000</v>
      </c>
      <c r="E65" s="21">
        <v>1500</v>
      </c>
      <c r="F65" s="21">
        <v>0</v>
      </c>
      <c r="G65" s="21">
        <v>0</v>
      </c>
      <c r="H65" s="21">
        <v>0</v>
      </c>
      <c r="I65" s="22">
        <f t="shared" si="15"/>
        <v>1500</v>
      </c>
      <c r="J65" s="22">
        <f t="shared" si="16"/>
        <v>6000</v>
      </c>
      <c r="K65" s="23">
        <f t="shared" si="7"/>
        <v>0</v>
      </c>
      <c r="L65" s="23">
        <f t="shared" si="8"/>
        <v>0</v>
      </c>
      <c r="M65" s="17"/>
      <c r="N65" s="17"/>
      <c r="O65" s="17"/>
      <c r="P65" s="17"/>
      <c r="Q65" s="17"/>
      <c r="R65" s="17"/>
      <c r="S65" s="17"/>
    </row>
    <row r="66" spans="1:19" s="18" customFormat="1" x14ac:dyDescent="0.3">
      <c r="A66" s="32" t="s">
        <v>86</v>
      </c>
      <c r="B66" s="35"/>
      <c r="C66" s="21">
        <v>2000</v>
      </c>
      <c r="D66" s="21">
        <v>2000</v>
      </c>
      <c r="E66" s="21">
        <v>800</v>
      </c>
      <c r="F66" s="21">
        <v>0</v>
      </c>
      <c r="G66" s="21">
        <v>0</v>
      </c>
      <c r="H66" s="21">
        <v>0</v>
      </c>
      <c r="I66" s="22">
        <f t="shared" si="15"/>
        <v>800</v>
      </c>
      <c r="J66" s="22">
        <f t="shared" si="16"/>
        <v>2000</v>
      </c>
      <c r="K66" s="23">
        <f t="shared" si="7"/>
        <v>0</v>
      </c>
      <c r="L66" s="23">
        <f t="shared" si="8"/>
        <v>0</v>
      </c>
      <c r="M66" s="17"/>
      <c r="N66" s="17"/>
      <c r="O66" s="17"/>
      <c r="P66" s="17"/>
      <c r="Q66" s="17"/>
      <c r="R66" s="17"/>
      <c r="S66" s="17"/>
    </row>
    <row r="67" spans="1:19" s="18" customFormat="1" x14ac:dyDescent="0.3">
      <c r="A67" s="32" t="s">
        <v>87</v>
      </c>
      <c r="B67" s="35"/>
      <c r="C67" s="21">
        <v>700</v>
      </c>
      <c r="D67" s="21">
        <v>700</v>
      </c>
      <c r="E67" s="21">
        <v>0</v>
      </c>
      <c r="F67" s="21">
        <v>0</v>
      </c>
      <c r="G67" s="21">
        <v>0</v>
      </c>
      <c r="H67" s="21">
        <v>0</v>
      </c>
      <c r="I67" s="22">
        <f t="shared" si="15"/>
        <v>0</v>
      </c>
      <c r="J67" s="22">
        <f t="shared" si="16"/>
        <v>700</v>
      </c>
      <c r="K67" s="23">
        <v>0</v>
      </c>
      <c r="L67" s="23">
        <f t="shared" si="8"/>
        <v>0</v>
      </c>
      <c r="M67" s="17"/>
      <c r="N67" s="17"/>
      <c r="O67" s="17"/>
      <c r="P67" s="17"/>
      <c r="Q67" s="17"/>
      <c r="R67" s="17"/>
      <c r="S67" s="17"/>
    </row>
    <row r="68" spans="1:19" s="18" customFormat="1" x14ac:dyDescent="0.3">
      <c r="A68" s="32" t="s">
        <v>88</v>
      </c>
      <c r="B68" s="35"/>
      <c r="C68" s="21">
        <v>500</v>
      </c>
      <c r="D68" s="21">
        <v>500</v>
      </c>
      <c r="E68" s="21">
        <v>0</v>
      </c>
      <c r="F68" s="21">
        <v>0</v>
      </c>
      <c r="G68" s="21">
        <v>0</v>
      </c>
      <c r="H68" s="21">
        <v>0</v>
      </c>
      <c r="I68" s="22">
        <f t="shared" si="15"/>
        <v>0</v>
      </c>
      <c r="J68" s="22">
        <f t="shared" si="16"/>
        <v>500</v>
      </c>
      <c r="K68" s="23">
        <v>0</v>
      </c>
      <c r="L68" s="23">
        <f t="shared" si="8"/>
        <v>0</v>
      </c>
      <c r="M68" s="17"/>
      <c r="N68" s="17"/>
      <c r="O68" s="17"/>
      <c r="P68" s="17"/>
      <c r="Q68" s="17"/>
      <c r="R68" s="17"/>
      <c r="S68" s="17"/>
    </row>
    <row r="69" spans="1:19" s="18" customFormat="1" x14ac:dyDescent="0.3">
      <c r="A69" s="32" t="s">
        <v>89</v>
      </c>
      <c r="B69" s="35"/>
      <c r="C69" s="21">
        <v>2004</v>
      </c>
      <c r="D69" s="21">
        <v>2004</v>
      </c>
      <c r="E69" s="21">
        <v>1000</v>
      </c>
      <c r="F69" s="21">
        <v>0</v>
      </c>
      <c r="G69" s="21">
        <v>0</v>
      </c>
      <c r="H69" s="21">
        <v>0</v>
      </c>
      <c r="I69" s="22">
        <f t="shared" si="15"/>
        <v>1000</v>
      </c>
      <c r="J69" s="22">
        <f t="shared" si="16"/>
        <v>2004</v>
      </c>
      <c r="K69" s="23">
        <f t="shared" si="7"/>
        <v>0</v>
      </c>
      <c r="L69" s="23">
        <f t="shared" si="8"/>
        <v>0</v>
      </c>
      <c r="M69" s="17"/>
      <c r="N69" s="17"/>
      <c r="O69" s="17"/>
      <c r="P69" s="17"/>
      <c r="Q69" s="17"/>
      <c r="R69" s="17"/>
      <c r="S69" s="17"/>
    </row>
    <row r="70" spans="1:19" s="18" customFormat="1" x14ac:dyDescent="0.3">
      <c r="A70" s="32" t="s">
        <v>90</v>
      </c>
      <c r="B70" s="35"/>
      <c r="C70" s="21">
        <v>1000</v>
      </c>
      <c r="D70" s="21">
        <v>1000</v>
      </c>
      <c r="E70" s="21">
        <v>250</v>
      </c>
      <c r="F70" s="21">
        <v>0</v>
      </c>
      <c r="G70" s="21">
        <v>0</v>
      </c>
      <c r="H70" s="21">
        <v>0</v>
      </c>
      <c r="I70" s="22">
        <f t="shared" si="15"/>
        <v>250</v>
      </c>
      <c r="J70" s="22">
        <f t="shared" si="16"/>
        <v>1000</v>
      </c>
      <c r="K70" s="23">
        <f t="shared" si="7"/>
        <v>0</v>
      </c>
      <c r="L70" s="23">
        <f t="shared" si="8"/>
        <v>0</v>
      </c>
      <c r="M70" s="17"/>
      <c r="N70" s="17"/>
      <c r="O70" s="17"/>
      <c r="P70" s="17"/>
      <c r="Q70" s="17"/>
      <c r="R70" s="17"/>
      <c r="S70" s="17"/>
    </row>
    <row r="71" spans="1:19" s="18" customFormat="1" x14ac:dyDescent="0.3">
      <c r="A71" s="32" t="s">
        <v>91</v>
      </c>
      <c r="B71" s="35"/>
      <c r="C71" s="21">
        <v>500</v>
      </c>
      <c r="D71" s="21">
        <v>500</v>
      </c>
      <c r="E71" s="21">
        <v>500</v>
      </c>
      <c r="F71" s="21">
        <v>0</v>
      </c>
      <c r="G71" s="21">
        <v>0</v>
      </c>
      <c r="H71" s="21">
        <v>0</v>
      </c>
      <c r="I71" s="22">
        <f t="shared" si="15"/>
        <v>500</v>
      </c>
      <c r="J71" s="22">
        <f t="shared" si="16"/>
        <v>500</v>
      </c>
      <c r="K71" s="23">
        <f t="shared" si="7"/>
        <v>0</v>
      </c>
      <c r="L71" s="23">
        <f t="shared" si="8"/>
        <v>0</v>
      </c>
      <c r="M71" s="17"/>
      <c r="N71" s="17"/>
      <c r="O71" s="17"/>
      <c r="P71" s="17"/>
      <c r="Q71" s="17"/>
      <c r="R71" s="17"/>
      <c r="S71" s="17"/>
    </row>
    <row r="72" spans="1:19" s="18" customFormat="1" x14ac:dyDescent="0.3">
      <c r="A72" s="32" t="s">
        <v>92</v>
      </c>
      <c r="B72" s="35"/>
      <c r="C72" s="21">
        <v>2500</v>
      </c>
      <c r="D72" s="21">
        <v>2500</v>
      </c>
      <c r="E72" s="21">
        <v>500</v>
      </c>
      <c r="F72" s="21">
        <v>0</v>
      </c>
      <c r="G72" s="21">
        <v>0</v>
      </c>
      <c r="H72" s="21">
        <v>0</v>
      </c>
      <c r="I72" s="22">
        <f t="shared" si="15"/>
        <v>500</v>
      </c>
      <c r="J72" s="22">
        <f t="shared" si="16"/>
        <v>2500</v>
      </c>
      <c r="K72" s="23">
        <f t="shared" si="7"/>
        <v>0</v>
      </c>
      <c r="L72" s="23">
        <f t="shared" si="8"/>
        <v>0</v>
      </c>
      <c r="M72" s="17"/>
      <c r="N72" s="17"/>
      <c r="O72" s="17"/>
      <c r="P72" s="17"/>
      <c r="Q72" s="17"/>
      <c r="R72" s="17"/>
      <c r="S72" s="17"/>
    </row>
    <row r="73" spans="1:19" s="18" customFormat="1" x14ac:dyDescent="0.3">
      <c r="A73" s="32" t="s">
        <v>93</v>
      </c>
      <c r="B73" s="35"/>
      <c r="C73" s="21">
        <v>490</v>
      </c>
      <c r="D73" s="21">
        <v>490</v>
      </c>
      <c r="E73" s="21">
        <v>0</v>
      </c>
      <c r="F73" s="21">
        <v>0</v>
      </c>
      <c r="G73" s="21">
        <v>0</v>
      </c>
      <c r="H73" s="21">
        <v>0</v>
      </c>
      <c r="I73" s="22">
        <f t="shared" si="15"/>
        <v>0</v>
      </c>
      <c r="J73" s="22">
        <f t="shared" si="16"/>
        <v>490</v>
      </c>
      <c r="K73" s="23">
        <v>0</v>
      </c>
      <c r="L73" s="23">
        <f t="shared" si="8"/>
        <v>0</v>
      </c>
      <c r="M73" s="17"/>
      <c r="N73" s="17"/>
      <c r="O73" s="17"/>
      <c r="P73" s="17"/>
      <c r="Q73" s="17"/>
      <c r="R73" s="17"/>
      <c r="S73" s="17"/>
    </row>
    <row r="74" spans="1:19" s="18" customFormat="1" x14ac:dyDescent="0.3">
      <c r="A74" s="32" t="s">
        <v>94</v>
      </c>
      <c r="B74" s="35"/>
      <c r="C74" s="21">
        <v>59000</v>
      </c>
      <c r="D74" s="21">
        <v>51500</v>
      </c>
      <c r="E74" s="21">
        <v>6000</v>
      </c>
      <c r="F74" s="21">
        <v>0</v>
      </c>
      <c r="G74" s="21">
        <v>0</v>
      </c>
      <c r="H74" s="21">
        <v>0</v>
      </c>
      <c r="I74" s="22">
        <f t="shared" si="15"/>
        <v>6000</v>
      </c>
      <c r="J74" s="22">
        <f t="shared" si="16"/>
        <v>51500</v>
      </c>
      <c r="K74" s="23">
        <f t="shared" si="7"/>
        <v>0</v>
      </c>
      <c r="L74" s="23">
        <f t="shared" si="8"/>
        <v>0</v>
      </c>
      <c r="M74" s="17"/>
      <c r="N74" s="17"/>
      <c r="O74" s="17"/>
      <c r="P74" s="17"/>
      <c r="Q74" s="17"/>
      <c r="R74" s="17"/>
      <c r="S74" s="17"/>
    </row>
    <row r="75" spans="1:19" s="18" customFormat="1" x14ac:dyDescent="0.3">
      <c r="A75" s="32" t="s">
        <v>95</v>
      </c>
      <c r="B75" s="35"/>
      <c r="C75" s="21">
        <v>3000</v>
      </c>
      <c r="D75" s="21">
        <v>3000</v>
      </c>
      <c r="E75" s="21">
        <v>1300</v>
      </c>
      <c r="F75" s="21">
        <v>0</v>
      </c>
      <c r="G75" s="21">
        <v>0</v>
      </c>
      <c r="H75" s="21">
        <v>0</v>
      </c>
      <c r="I75" s="22">
        <f t="shared" si="15"/>
        <v>1300</v>
      </c>
      <c r="J75" s="22">
        <f t="shared" si="16"/>
        <v>3000</v>
      </c>
      <c r="K75" s="23">
        <f t="shared" si="7"/>
        <v>0</v>
      </c>
      <c r="L75" s="23">
        <f t="shared" si="8"/>
        <v>0</v>
      </c>
      <c r="M75" s="17"/>
      <c r="N75" s="17"/>
      <c r="O75" s="17"/>
      <c r="P75" s="17"/>
      <c r="Q75" s="17"/>
      <c r="R75" s="17"/>
      <c r="S75" s="17"/>
    </row>
    <row r="76" spans="1:19" s="18" customFormat="1" x14ac:dyDescent="0.3">
      <c r="A76" s="32" t="s">
        <v>96</v>
      </c>
      <c r="B76" s="35"/>
      <c r="C76" s="21">
        <v>1500</v>
      </c>
      <c r="D76" s="21">
        <v>1500</v>
      </c>
      <c r="E76" s="21">
        <v>0</v>
      </c>
      <c r="F76" s="21">
        <v>0</v>
      </c>
      <c r="G76" s="21">
        <v>0</v>
      </c>
      <c r="H76" s="21">
        <v>0</v>
      </c>
      <c r="I76" s="22">
        <f t="shared" si="15"/>
        <v>0</v>
      </c>
      <c r="J76" s="22">
        <f t="shared" si="16"/>
        <v>1500</v>
      </c>
      <c r="K76" s="23">
        <v>0</v>
      </c>
      <c r="L76" s="23">
        <f t="shared" si="8"/>
        <v>0</v>
      </c>
      <c r="M76" s="17"/>
      <c r="N76" s="17"/>
      <c r="O76" s="17"/>
      <c r="P76" s="17"/>
      <c r="Q76" s="17"/>
      <c r="R76" s="17"/>
      <c r="S76" s="17"/>
    </row>
    <row r="77" spans="1:19" s="18" customFormat="1" x14ac:dyDescent="0.3">
      <c r="A77" s="32" t="s">
        <v>97</v>
      </c>
      <c r="B77" s="35"/>
      <c r="C77" s="21">
        <v>8004</v>
      </c>
      <c r="D77" s="21">
        <v>7004</v>
      </c>
      <c r="E77" s="21">
        <v>0</v>
      </c>
      <c r="F77" s="21">
        <v>0</v>
      </c>
      <c r="G77" s="21">
        <v>0</v>
      </c>
      <c r="H77" s="21">
        <v>0</v>
      </c>
      <c r="I77" s="22">
        <f t="shared" si="15"/>
        <v>0</v>
      </c>
      <c r="J77" s="22">
        <f t="shared" si="16"/>
        <v>7004</v>
      </c>
      <c r="K77" s="23">
        <v>0</v>
      </c>
      <c r="L77" s="23">
        <f t="shared" si="8"/>
        <v>0</v>
      </c>
      <c r="M77" s="17"/>
      <c r="N77" s="17"/>
      <c r="O77" s="17"/>
      <c r="P77" s="17"/>
      <c r="Q77" s="17"/>
      <c r="R77" s="17"/>
      <c r="S77" s="17"/>
    </row>
    <row r="78" spans="1:19" s="18" customFormat="1" x14ac:dyDescent="0.3">
      <c r="A78" s="32" t="s">
        <v>98</v>
      </c>
      <c r="B78" s="35"/>
      <c r="C78" s="21">
        <v>19500</v>
      </c>
      <c r="D78" s="21">
        <v>19500</v>
      </c>
      <c r="E78" s="21">
        <v>2800</v>
      </c>
      <c r="F78" s="21">
        <v>0</v>
      </c>
      <c r="G78" s="21">
        <v>0</v>
      </c>
      <c r="H78" s="21">
        <v>0</v>
      </c>
      <c r="I78" s="22">
        <f t="shared" si="15"/>
        <v>2800</v>
      </c>
      <c r="J78" s="22">
        <f t="shared" si="16"/>
        <v>19500</v>
      </c>
      <c r="K78" s="23">
        <f t="shared" si="7"/>
        <v>0</v>
      </c>
      <c r="L78" s="23">
        <f t="shared" si="8"/>
        <v>0</v>
      </c>
      <c r="M78" s="17"/>
      <c r="N78" s="17"/>
      <c r="O78" s="17"/>
      <c r="P78" s="17"/>
      <c r="Q78" s="17"/>
      <c r="R78" s="17"/>
      <c r="S78" s="17"/>
    </row>
    <row r="79" spans="1:19" s="18" customFormat="1" x14ac:dyDescent="0.3">
      <c r="A79" s="32" t="s">
        <v>99</v>
      </c>
      <c r="B79" s="35"/>
      <c r="C79" s="21">
        <v>1500</v>
      </c>
      <c r="D79" s="21">
        <v>1500</v>
      </c>
      <c r="E79" s="21">
        <v>1000</v>
      </c>
      <c r="F79" s="21">
        <v>20.11</v>
      </c>
      <c r="G79" s="21">
        <v>0</v>
      </c>
      <c r="H79" s="21">
        <v>0</v>
      </c>
      <c r="I79" s="22">
        <f t="shared" si="15"/>
        <v>1000</v>
      </c>
      <c r="J79" s="22">
        <f t="shared" si="16"/>
        <v>1479.89</v>
      </c>
      <c r="K79" s="23">
        <f t="shared" ref="K79:K121" si="17">G79/E79</f>
        <v>0</v>
      </c>
      <c r="L79" s="23">
        <f t="shared" ref="L79:L122" si="18">G79/D79</f>
        <v>0</v>
      </c>
      <c r="M79" s="17"/>
      <c r="N79" s="17"/>
      <c r="O79" s="17"/>
      <c r="P79" s="17"/>
      <c r="Q79" s="17"/>
      <c r="R79" s="17"/>
      <c r="S79" s="17"/>
    </row>
    <row r="80" spans="1:19" s="18" customFormat="1" x14ac:dyDescent="0.3">
      <c r="A80" s="32" t="s">
        <v>100</v>
      </c>
      <c r="B80" s="35"/>
      <c r="C80" s="21">
        <v>3500</v>
      </c>
      <c r="D80" s="21">
        <v>3500</v>
      </c>
      <c r="E80" s="21">
        <v>1000</v>
      </c>
      <c r="F80" s="21">
        <v>531.39</v>
      </c>
      <c r="G80" s="21">
        <v>0</v>
      </c>
      <c r="H80" s="21">
        <v>0</v>
      </c>
      <c r="I80" s="22">
        <f t="shared" si="15"/>
        <v>1000</v>
      </c>
      <c r="J80" s="22">
        <f t="shared" si="16"/>
        <v>2968.61</v>
      </c>
      <c r="K80" s="23">
        <f t="shared" si="17"/>
        <v>0</v>
      </c>
      <c r="L80" s="23">
        <f t="shared" si="18"/>
        <v>0</v>
      </c>
      <c r="M80" s="17"/>
      <c r="N80" s="17"/>
      <c r="O80" s="17"/>
      <c r="P80" s="17"/>
      <c r="Q80" s="17"/>
      <c r="R80" s="17"/>
      <c r="S80" s="17"/>
    </row>
    <row r="81" spans="1:19" s="18" customFormat="1" x14ac:dyDescent="0.3">
      <c r="A81" s="32" t="s">
        <v>101</v>
      </c>
      <c r="B81" s="35"/>
      <c r="C81" s="21">
        <v>0</v>
      </c>
      <c r="D81" s="21">
        <v>2165</v>
      </c>
      <c r="E81" s="21">
        <v>0</v>
      </c>
      <c r="F81" s="21">
        <v>0</v>
      </c>
      <c r="G81" s="21">
        <v>0</v>
      </c>
      <c r="H81" s="21">
        <v>0</v>
      </c>
      <c r="I81" s="22">
        <f t="shared" si="15"/>
        <v>0</v>
      </c>
      <c r="J81" s="22">
        <f t="shared" si="16"/>
        <v>2165</v>
      </c>
      <c r="K81" s="23">
        <v>0</v>
      </c>
      <c r="L81" s="23">
        <f t="shared" si="18"/>
        <v>0</v>
      </c>
      <c r="M81" s="17"/>
      <c r="N81" s="17"/>
      <c r="O81" s="17"/>
      <c r="P81" s="17"/>
      <c r="Q81" s="17"/>
      <c r="R81" s="17"/>
      <c r="S81" s="17"/>
    </row>
    <row r="82" spans="1:19" s="18" customFormat="1" x14ac:dyDescent="0.3">
      <c r="A82" s="32" t="s">
        <v>102</v>
      </c>
      <c r="B82" s="35"/>
      <c r="C82" s="21">
        <v>0</v>
      </c>
      <c r="D82" s="21">
        <v>23</v>
      </c>
      <c r="E82" s="21">
        <v>0</v>
      </c>
      <c r="F82" s="21">
        <v>0</v>
      </c>
      <c r="G82" s="21">
        <v>0</v>
      </c>
      <c r="H82" s="21">
        <v>0</v>
      </c>
      <c r="I82" s="22">
        <f t="shared" si="15"/>
        <v>0</v>
      </c>
      <c r="J82" s="22">
        <f t="shared" si="16"/>
        <v>23</v>
      </c>
      <c r="K82" s="23">
        <v>0</v>
      </c>
      <c r="L82" s="23">
        <f t="shared" si="18"/>
        <v>0</v>
      </c>
      <c r="M82" s="17"/>
      <c r="N82" s="17"/>
      <c r="O82" s="17"/>
      <c r="P82" s="17"/>
      <c r="Q82" s="17"/>
      <c r="R82" s="17"/>
      <c r="S82" s="17"/>
    </row>
    <row r="83" spans="1:19" s="18" customFormat="1" x14ac:dyDescent="0.3">
      <c r="A83" s="32" t="s">
        <v>103</v>
      </c>
      <c r="B83" s="35"/>
      <c r="C83" s="21">
        <v>0</v>
      </c>
      <c r="D83" s="21">
        <v>10</v>
      </c>
      <c r="E83" s="21">
        <v>0</v>
      </c>
      <c r="F83" s="21">
        <v>0</v>
      </c>
      <c r="G83" s="21">
        <v>0</v>
      </c>
      <c r="H83" s="21">
        <v>0</v>
      </c>
      <c r="I83" s="22">
        <f t="shared" si="15"/>
        <v>0</v>
      </c>
      <c r="J83" s="22">
        <f t="shared" si="16"/>
        <v>10</v>
      </c>
      <c r="K83" s="23">
        <v>0</v>
      </c>
      <c r="L83" s="23">
        <f t="shared" si="18"/>
        <v>0</v>
      </c>
      <c r="M83" s="17"/>
      <c r="N83" s="17"/>
      <c r="O83" s="17"/>
      <c r="P83" s="17"/>
      <c r="Q83" s="17"/>
      <c r="R83" s="17"/>
      <c r="S83" s="17"/>
    </row>
    <row r="84" spans="1:19" s="18" customFormat="1" x14ac:dyDescent="0.3">
      <c r="A84" s="32" t="s">
        <v>104</v>
      </c>
      <c r="B84" s="35"/>
      <c r="C84" s="21">
        <v>0</v>
      </c>
      <c r="D84" s="21">
        <v>17</v>
      </c>
      <c r="E84" s="21">
        <v>0</v>
      </c>
      <c r="F84" s="21">
        <v>0</v>
      </c>
      <c r="G84" s="21">
        <v>0</v>
      </c>
      <c r="H84" s="21">
        <v>0</v>
      </c>
      <c r="I84" s="22">
        <f t="shared" si="15"/>
        <v>0</v>
      </c>
      <c r="J84" s="22">
        <f t="shared" si="16"/>
        <v>17</v>
      </c>
      <c r="K84" s="23">
        <v>0</v>
      </c>
      <c r="L84" s="23">
        <f t="shared" si="18"/>
        <v>0</v>
      </c>
      <c r="M84" s="17"/>
      <c r="N84" s="17"/>
      <c r="O84" s="17"/>
      <c r="P84" s="17"/>
      <c r="Q84" s="17"/>
      <c r="R84" s="17"/>
      <c r="S84" s="17"/>
    </row>
    <row r="85" spans="1:19" s="18" customFormat="1" x14ac:dyDescent="0.3">
      <c r="A85" s="32" t="s">
        <v>105</v>
      </c>
      <c r="B85" s="35"/>
      <c r="C85" s="21">
        <v>0</v>
      </c>
      <c r="D85" s="21">
        <v>69</v>
      </c>
      <c r="E85" s="21">
        <v>0</v>
      </c>
      <c r="F85" s="21">
        <v>0</v>
      </c>
      <c r="G85" s="21">
        <v>0</v>
      </c>
      <c r="H85" s="21">
        <v>0</v>
      </c>
      <c r="I85" s="22">
        <f t="shared" si="15"/>
        <v>0</v>
      </c>
      <c r="J85" s="22">
        <f t="shared" si="16"/>
        <v>69</v>
      </c>
      <c r="K85" s="23">
        <v>0</v>
      </c>
      <c r="L85" s="23">
        <f t="shared" si="18"/>
        <v>0</v>
      </c>
      <c r="M85" s="17"/>
      <c r="N85" s="17"/>
      <c r="O85" s="17"/>
      <c r="P85" s="17"/>
      <c r="Q85" s="17"/>
      <c r="R85" s="17"/>
      <c r="S85" s="17"/>
    </row>
    <row r="86" spans="1:19" s="18" customFormat="1" x14ac:dyDescent="0.3">
      <c r="A86" s="32" t="s">
        <v>106</v>
      </c>
      <c r="B86" s="35"/>
      <c r="C86" s="21">
        <v>0</v>
      </c>
      <c r="D86" s="21">
        <v>228</v>
      </c>
      <c r="E86" s="21">
        <v>0</v>
      </c>
      <c r="F86" s="21">
        <v>0</v>
      </c>
      <c r="G86" s="21">
        <v>0</v>
      </c>
      <c r="H86" s="21">
        <v>0</v>
      </c>
      <c r="I86" s="22">
        <f t="shared" si="15"/>
        <v>0</v>
      </c>
      <c r="J86" s="22">
        <f t="shared" si="16"/>
        <v>228</v>
      </c>
      <c r="K86" s="23">
        <v>0</v>
      </c>
      <c r="L86" s="23">
        <f t="shared" si="18"/>
        <v>0</v>
      </c>
      <c r="M86" s="17"/>
      <c r="N86" s="17"/>
      <c r="O86" s="17"/>
      <c r="P86" s="17"/>
      <c r="Q86" s="17"/>
      <c r="R86" s="17"/>
      <c r="S86" s="17"/>
    </row>
    <row r="87" spans="1:19" s="18" customFormat="1" x14ac:dyDescent="0.3">
      <c r="A87" s="32" t="s">
        <v>107</v>
      </c>
      <c r="B87" s="36"/>
      <c r="C87" s="21">
        <v>0</v>
      </c>
      <c r="D87" s="21">
        <v>69</v>
      </c>
      <c r="E87" s="21">
        <v>0</v>
      </c>
      <c r="F87" s="21">
        <v>0</v>
      </c>
      <c r="G87" s="21">
        <v>0</v>
      </c>
      <c r="H87" s="21">
        <v>0</v>
      </c>
      <c r="I87" s="22">
        <f t="shared" si="15"/>
        <v>0</v>
      </c>
      <c r="J87" s="22">
        <f t="shared" si="16"/>
        <v>69</v>
      </c>
      <c r="K87" s="23">
        <v>0</v>
      </c>
      <c r="L87" s="23">
        <f t="shared" si="18"/>
        <v>0</v>
      </c>
      <c r="M87" s="17"/>
      <c r="N87" s="17"/>
      <c r="O87" s="17"/>
      <c r="P87" s="17"/>
      <c r="Q87" s="17"/>
      <c r="R87" s="17"/>
      <c r="S87" s="17"/>
    </row>
    <row r="88" spans="1:19" s="18" customFormat="1" x14ac:dyDescent="0.3">
      <c r="A88" s="29" t="s">
        <v>108</v>
      </c>
      <c r="B88" s="37"/>
      <c r="C88" s="21">
        <v>0</v>
      </c>
      <c r="D88" s="21">
        <v>52</v>
      </c>
      <c r="E88" s="21">
        <v>0</v>
      </c>
      <c r="F88" s="21">
        <v>0</v>
      </c>
      <c r="G88" s="21">
        <v>0</v>
      </c>
      <c r="H88" s="21">
        <v>0</v>
      </c>
      <c r="I88" s="22">
        <f t="shared" si="15"/>
        <v>0</v>
      </c>
      <c r="J88" s="22">
        <f t="shared" si="16"/>
        <v>52</v>
      </c>
      <c r="K88" s="23">
        <v>0</v>
      </c>
      <c r="L88" s="23">
        <f t="shared" si="18"/>
        <v>0</v>
      </c>
      <c r="M88" s="17"/>
      <c r="N88" s="17"/>
      <c r="O88" s="17"/>
      <c r="P88" s="17"/>
      <c r="Q88" s="17"/>
      <c r="R88" s="17"/>
      <c r="S88" s="17"/>
    </row>
    <row r="89" spans="1:19" s="18" customFormat="1" x14ac:dyDescent="0.3">
      <c r="A89" s="63" t="s">
        <v>109</v>
      </c>
      <c r="B89" s="64"/>
      <c r="C89" s="28">
        <f>SUM(C90:C92)</f>
        <v>121300</v>
      </c>
      <c r="D89" s="28">
        <f t="shared" ref="D89:J89" si="19">SUM(D90:D92)</f>
        <v>115050</v>
      </c>
      <c r="E89" s="28">
        <f t="shared" si="19"/>
        <v>3566</v>
      </c>
      <c r="F89" s="28">
        <f t="shared" si="19"/>
        <v>0</v>
      </c>
      <c r="G89" s="28">
        <f t="shared" si="19"/>
        <v>0</v>
      </c>
      <c r="H89" s="28">
        <f t="shared" si="19"/>
        <v>0</v>
      </c>
      <c r="I89" s="28">
        <f t="shared" si="19"/>
        <v>3566</v>
      </c>
      <c r="J89" s="28">
        <f t="shared" si="19"/>
        <v>115050</v>
      </c>
      <c r="K89" s="20">
        <f>G89/E89</f>
        <v>0</v>
      </c>
      <c r="L89" s="20">
        <f t="shared" si="18"/>
        <v>0</v>
      </c>
      <c r="M89" s="17"/>
      <c r="N89" s="17"/>
      <c r="O89" s="17"/>
      <c r="P89" s="17"/>
      <c r="Q89" s="17"/>
      <c r="R89" s="17"/>
      <c r="S89" s="17"/>
    </row>
    <row r="90" spans="1:19" s="18" customFormat="1" x14ac:dyDescent="0.3">
      <c r="A90" s="29" t="s">
        <v>110</v>
      </c>
      <c r="B90" s="34"/>
      <c r="C90" s="21">
        <v>50000</v>
      </c>
      <c r="D90" s="21">
        <v>50000</v>
      </c>
      <c r="E90" s="21">
        <v>0</v>
      </c>
      <c r="F90" s="21">
        <v>0</v>
      </c>
      <c r="G90" s="21">
        <v>0</v>
      </c>
      <c r="H90" s="21">
        <v>0</v>
      </c>
      <c r="I90" s="22">
        <f>E90-G90</f>
        <v>0</v>
      </c>
      <c r="J90" s="22">
        <f>D90-F90</f>
        <v>50000</v>
      </c>
      <c r="K90" s="23">
        <v>0</v>
      </c>
      <c r="L90" s="23">
        <f t="shared" si="18"/>
        <v>0</v>
      </c>
      <c r="M90" s="17"/>
      <c r="N90" s="17"/>
      <c r="O90" s="17"/>
      <c r="P90" s="17"/>
      <c r="Q90" s="17"/>
      <c r="R90" s="17"/>
      <c r="S90" s="17"/>
    </row>
    <row r="91" spans="1:19" s="18" customFormat="1" x14ac:dyDescent="0.3">
      <c r="A91" s="29" t="s">
        <v>111</v>
      </c>
      <c r="B91" s="35"/>
      <c r="C91" s="21">
        <v>28500</v>
      </c>
      <c r="D91" s="21">
        <v>27500</v>
      </c>
      <c r="E91" s="21">
        <v>0</v>
      </c>
      <c r="F91" s="21">
        <v>0</v>
      </c>
      <c r="G91" s="21">
        <v>0</v>
      </c>
      <c r="H91" s="21">
        <v>0</v>
      </c>
      <c r="I91" s="22">
        <f t="shared" ref="I91:I92" si="20">E91-G91</f>
        <v>0</v>
      </c>
      <c r="J91" s="22">
        <f t="shared" ref="J91:J92" si="21">D91-F91</f>
        <v>27500</v>
      </c>
      <c r="K91" s="23">
        <v>0</v>
      </c>
      <c r="L91" s="23">
        <f t="shared" si="18"/>
        <v>0</v>
      </c>
      <c r="M91" s="17"/>
      <c r="N91" s="17"/>
      <c r="O91" s="17"/>
      <c r="P91" s="17"/>
      <c r="Q91" s="17"/>
      <c r="R91" s="17"/>
      <c r="S91" s="17"/>
    </row>
    <row r="92" spans="1:19" s="18" customFormat="1" x14ac:dyDescent="0.3">
      <c r="A92" s="38" t="s">
        <v>112</v>
      </c>
      <c r="B92" s="39"/>
      <c r="C92" s="40">
        <v>42800</v>
      </c>
      <c r="D92" s="41">
        <v>37550</v>
      </c>
      <c r="E92" s="41">
        <v>3566</v>
      </c>
      <c r="F92" s="41">
        <v>0</v>
      </c>
      <c r="G92" s="41">
        <v>0</v>
      </c>
      <c r="H92" s="41">
        <v>0</v>
      </c>
      <c r="I92" s="42">
        <f t="shared" si="20"/>
        <v>3566</v>
      </c>
      <c r="J92" s="42">
        <f t="shared" si="21"/>
        <v>37550</v>
      </c>
      <c r="K92" s="43">
        <f t="shared" ref="K92" si="22">G92/E92</f>
        <v>0</v>
      </c>
      <c r="L92" s="43">
        <f t="shared" si="18"/>
        <v>0</v>
      </c>
      <c r="M92" s="17"/>
      <c r="N92" s="17"/>
      <c r="O92" s="17"/>
      <c r="P92" s="17"/>
      <c r="Q92" s="17"/>
      <c r="R92" s="17"/>
      <c r="S92" s="17"/>
    </row>
    <row r="93" spans="1:19" x14ac:dyDescent="0.3">
      <c r="A93" s="66" t="s">
        <v>113</v>
      </c>
      <c r="B93" s="67"/>
      <c r="C93" s="14">
        <f>C94+C101+C113+C116+C118+C120</f>
        <v>17904806</v>
      </c>
      <c r="D93" s="14">
        <f t="shared" ref="D93:J93" si="23">D94+D101+D113+D116+D118+D120</f>
        <v>17904806</v>
      </c>
      <c r="E93" s="14">
        <f t="shared" si="23"/>
        <v>3270350</v>
      </c>
      <c r="F93" s="14">
        <f t="shared" si="23"/>
        <v>155699.9</v>
      </c>
      <c r="G93" s="14">
        <f t="shared" si="23"/>
        <v>2000</v>
      </c>
      <c r="H93" s="14">
        <f t="shared" si="23"/>
        <v>2000</v>
      </c>
      <c r="I93" s="14">
        <f t="shared" si="23"/>
        <v>2364805</v>
      </c>
      <c r="J93" s="14">
        <f t="shared" si="23"/>
        <v>14153338.1</v>
      </c>
      <c r="K93" s="15">
        <f>G93/E93</f>
        <v>6.1155533811365758E-4</v>
      </c>
      <c r="L93" s="15">
        <f t="shared" si="18"/>
        <v>1.1170185256405459E-4</v>
      </c>
      <c r="M93" s="44"/>
      <c r="N93" s="44"/>
    </row>
    <row r="94" spans="1:19" s="47" customFormat="1" x14ac:dyDescent="0.3">
      <c r="A94" s="63" t="s">
        <v>30</v>
      </c>
      <c r="B94" s="64"/>
      <c r="C94" s="28">
        <f t="shared" ref="C94:J94" si="24">SUM(C95:C100)</f>
        <v>913096</v>
      </c>
      <c r="D94" s="28">
        <f t="shared" si="24"/>
        <v>913096</v>
      </c>
      <c r="E94" s="28">
        <f t="shared" si="24"/>
        <v>74570</v>
      </c>
      <c r="F94" s="28">
        <f t="shared" si="24"/>
        <v>0</v>
      </c>
      <c r="G94" s="28">
        <f t="shared" si="24"/>
        <v>0</v>
      </c>
      <c r="H94" s="28">
        <f t="shared" si="24"/>
        <v>0</v>
      </c>
      <c r="I94" s="28">
        <f t="shared" si="24"/>
        <v>74570</v>
      </c>
      <c r="J94" s="28">
        <f t="shared" si="24"/>
        <v>913096</v>
      </c>
      <c r="K94" s="20">
        <f t="shared" si="17"/>
        <v>0</v>
      </c>
      <c r="L94" s="20">
        <f t="shared" si="18"/>
        <v>0</v>
      </c>
      <c r="M94" s="45"/>
      <c r="N94" s="46"/>
    </row>
    <row r="95" spans="1:19" x14ac:dyDescent="0.3">
      <c r="A95" s="33" t="s">
        <v>114</v>
      </c>
      <c r="B95" s="48"/>
      <c r="C95" s="49">
        <v>770400</v>
      </c>
      <c r="D95" s="49">
        <v>770400</v>
      </c>
      <c r="E95" s="49">
        <v>64200</v>
      </c>
      <c r="F95" s="49">
        <v>0</v>
      </c>
      <c r="G95" s="49">
        <v>0</v>
      </c>
      <c r="H95" s="49">
        <v>0</v>
      </c>
      <c r="I95" s="22">
        <f t="shared" ref="I95:I100" si="25">E95-G95</f>
        <v>64200</v>
      </c>
      <c r="J95" s="22">
        <f t="shared" ref="J95:J122" si="26">D95-F95</f>
        <v>770400</v>
      </c>
      <c r="K95" s="23">
        <f t="shared" si="17"/>
        <v>0</v>
      </c>
      <c r="L95" s="23">
        <f t="shared" si="18"/>
        <v>0</v>
      </c>
    </row>
    <row r="96" spans="1:19" x14ac:dyDescent="0.3">
      <c r="A96" s="32" t="s">
        <v>115</v>
      </c>
      <c r="B96" s="48"/>
      <c r="C96" s="49">
        <v>16500</v>
      </c>
      <c r="D96" s="49">
        <v>16500</v>
      </c>
      <c r="E96" s="49">
        <v>0</v>
      </c>
      <c r="F96" s="50">
        <v>0</v>
      </c>
      <c r="G96" s="50">
        <v>0</v>
      </c>
      <c r="H96" s="50">
        <v>0</v>
      </c>
      <c r="I96" s="22">
        <f t="shared" si="25"/>
        <v>0</v>
      </c>
      <c r="J96" s="22">
        <f t="shared" si="26"/>
        <v>16500</v>
      </c>
      <c r="K96" s="23">
        <v>0</v>
      </c>
      <c r="L96" s="23">
        <f t="shared" si="18"/>
        <v>0</v>
      </c>
    </row>
    <row r="97" spans="1:14" x14ac:dyDescent="0.3">
      <c r="A97" s="32" t="s">
        <v>116</v>
      </c>
      <c r="B97" s="48"/>
      <c r="C97" s="49">
        <v>96149</v>
      </c>
      <c r="D97" s="49">
        <v>96149</v>
      </c>
      <c r="E97" s="49">
        <v>7865</v>
      </c>
      <c r="F97" s="50">
        <v>0</v>
      </c>
      <c r="G97" s="50">
        <v>0</v>
      </c>
      <c r="H97" s="50">
        <v>0</v>
      </c>
      <c r="I97" s="22">
        <f t="shared" si="25"/>
        <v>7865</v>
      </c>
      <c r="J97" s="22">
        <f t="shared" si="26"/>
        <v>96149</v>
      </c>
      <c r="K97" s="23">
        <f t="shared" si="17"/>
        <v>0</v>
      </c>
      <c r="L97" s="23">
        <f t="shared" si="18"/>
        <v>0</v>
      </c>
    </row>
    <row r="98" spans="1:14" x14ac:dyDescent="0.3">
      <c r="A98" s="32" t="s">
        <v>117</v>
      </c>
      <c r="B98" s="48"/>
      <c r="C98" s="49">
        <v>11556</v>
      </c>
      <c r="D98" s="49">
        <v>11556</v>
      </c>
      <c r="E98" s="49">
        <v>963</v>
      </c>
      <c r="F98" s="50">
        <v>0</v>
      </c>
      <c r="G98" s="50">
        <v>0</v>
      </c>
      <c r="H98" s="50">
        <v>0</v>
      </c>
      <c r="I98" s="22">
        <f t="shared" si="25"/>
        <v>963</v>
      </c>
      <c r="J98" s="22">
        <f t="shared" si="26"/>
        <v>11556</v>
      </c>
      <c r="K98" s="23">
        <f t="shared" si="17"/>
        <v>0</v>
      </c>
      <c r="L98" s="23">
        <f t="shared" si="18"/>
        <v>0</v>
      </c>
    </row>
    <row r="99" spans="1:14" x14ac:dyDescent="0.3">
      <c r="A99" s="32" t="s">
        <v>118</v>
      </c>
      <c r="B99" s="48"/>
      <c r="C99" s="49">
        <v>16179</v>
      </c>
      <c r="D99" s="49">
        <v>16179</v>
      </c>
      <c r="E99" s="49">
        <v>1349</v>
      </c>
      <c r="F99" s="50">
        <v>0</v>
      </c>
      <c r="G99" s="50">
        <v>0</v>
      </c>
      <c r="H99" s="50">
        <v>0</v>
      </c>
      <c r="I99" s="22">
        <f t="shared" si="25"/>
        <v>1349</v>
      </c>
      <c r="J99" s="22">
        <f t="shared" si="26"/>
        <v>16179</v>
      </c>
      <c r="K99" s="23">
        <f t="shared" si="17"/>
        <v>0</v>
      </c>
      <c r="L99" s="23">
        <f t="shared" si="18"/>
        <v>0</v>
      </c>
    </row>
    <row r="100" spans="1:14" x14ac:dyDescent="0.3">
      <c r="A100" s="51" t="s">
        <v>119</v>
      </c>
      <c r="B100" s="48"/>
      <c r="C100" s="49">
        <v>2312</v>
      </c>
      <c r="D100" s="49">
        <v>2312</v>
      </c>
      <c r="E100" s="49">
        <v>193</v>
      </c>
      <c r="F100" s="50">
        <v>0</v>
      </c>
      <c r="G100" s="50">
        <v>0</v>
      </c>
      <c r="H100" s="50">
        <v>0</v>
      </c>
      <c r="I100" s="22">
        <f t="shared" si="25"/>
        <v>193</v>
      </c>
      <c r="J100" s="22">
        <f t="shared" si="26"/>
        <v>2312</v>
      </c>
      <c r="K100" s="23">
        <f t="shared" si="17"/>
        <v>0</v>
      </c>
      <c r="L100" s="23">
        <f t="shared" si="18"/>
        <v>0</v>
      </c>
    </row>
    <row r="101" spans="1:14" x14ac:dyDescent="0.3">
      <c r="A101" s="65" t="s">
        <v>41</v>
      </c>
      <c r="B101" s="65"/>
      <c r="C101" s="28">
        <f>SUM(C102:C112)</f>
        <v>10619442</v>
      </c>
      <c r="D101" s="28">
        <f t="shared" ref="D101:J101" si="27">SUM(D102:D112)</f>
        <v>10622133</v>
      </c>
      <c r="E101" s="28">
        <f t="shared" si="27"/>
        <v>969735</v>
      </c>
      <c r="F101" s="28">
        <f t="shared" si="27"/>
        <v>155699.9</v>
      </c>
      <c r="G101" s="28">
        <f t="shared" si="27"/>
        <v>2000</v>
      </c>
      <c r="H101" s="28">
        <f t="shared" si="27"/>
        <v>2000</v>
      </c>
      <c r="I101" s="28">
        <f t="shared" si="27"/>
        <v>967735</v>
      </c>
      <c r="J101" s="28">
        <f t="shared" si="27"/>
        <v>10466433.1</v>
      </c>
      <c r="K101" s="20">
        <f t="shared" si="17"/>
        <v>2.062419114500353E-3</v>
      </c>
      <c r="L101" s="20">
        <f t="shared" si="18"/>
        <v>1.8828610035291404E-4</v>
      </c>
      <c r="N101" s="52"/>
    </row>
    <row r="102" spans="1:14" customFormat="1" x14ac:dyDescent="0.3">
      <c r="A102" s="29" t="s">
        <v>49</v>
      </c>
      <c r="B102" s="48"/>
      <c r="C102" s="49">
        <v>1500806</v>
      </c>
      <c r="D102" s="49">
        <v>1500806</v>
      </c>
      <c r="E102" s="49">
        <v>125068</v>
      </c>
      <c r="F102" s="50">
        <v>0</v>
      </c>
      <c r="G102" s="50">
        <v>0</v>
      </c>
      <c r="H102" s="50">
        <v>0</v>
      </c>
      <c r="I102" s="22">
        <f>E102-G102</f>
        <v>125068</v>
      </c>
      <c r="J102" s="22">
        <f t="shared" si="26"/>
        <v>1500806</v>
      </c>
      <c r="K102" s="23">
        <f t="shared" si="17"/>
        <v>0</v>
      </c>
      <c r="L102" s="23">
        <f t="shared" si="18"/>
        <v>0</v>
      </c>
      <c r="M102" s="53"/>
      <c r="N102" s="53"/>
    </row>
    <row r="103" spans="1:14" customFormat="1" x14ac:dyDescent="0.3">
      <c r="A103" s="29" t="s">
        <v>50</v>
      </c>
      <c r="B103" s="48"/>
      <c r="C103" s="49">
        <v>1556000</v>
      </c>
      <c r="D103" s="49">
        <v>1556000</v>
      </c>
      <c r="E103" s="49">
        <v>272667</v>
      </c>
      <c r="F103" s="49">
        <v>148963.9</v>
      </c>
      <c r="G103" s="50">
        <v>0</v>
      </c>
      <c r="H103" s="50">
        <v>0</v>
      </c>
      <c r="I103" s="22">
        <f t="shared" ref="I103:I112" si="28">E103-G103</f>
        <v>272667</v>
      </c>
      <c r="J103" s="22">
        <f t="shared" si="26"/>
        <v>1407036.1</v>
      </c>
      <c r="K103" s="23">
        <f t="shared" si="17"/>
        <v>0</v>
      </c>
      <c r="L103" s="23">
        <f t="shared" si="18"/>
        <v>0</v>
      </c>
      <c r="M103" s="53"/>
      <c r="N103" s="53"/>
    </row>
    <row r="104" spans="1:14" customFormat="1" x14ac:dyDescent="0.3">
      <c r="A104" s="29" t="s">
        <v>120</v>
      </c>
      <c r="B104" s="48"/>
      <c r="C104" s="49">
        <v>287965</v>
      </c>
      <c r="D104" s="49">
        <v>287965</v>
      </c>
      <c r="E104" s="49">
        <v>0</v>
      </c>
      <c r="F104" s="50">
        <v>0</v>
      </c>
      <c r="G104" s="50">
        <v>0</v>
      </c>
      <c r="H104" s="50">
        <v>0</v>
      </c>
      <c r="I104" s="22">
        <f t="shared" si="28"/>
        <v>0</v>
      </c>
      <c r="J104" s="22">
        <f t="shared" si="26"/>
        <v>287965</v>
      </c>
      <c r="K104" s="23">
        <v>0</v>
      </c>
      <c r="L104" s="23">
        <f t="shared" si="18"/>
        <v>0</v>
      </c>
      <c r="M104" s="53"/>
      <c r="N104" s="53"/>
    </row>
    <row r="105" spans="1:14" customFormat="1" x14ac:dyDescent="0.3">
      <c r="A105" s="29" t="s">
        <v>54</v>
      </c>
      <c r="B105" s="48"/>
      <c r="C105" s="49">
        <v>812958</v>
      </c>
      <c r="D105" s="49">
        <v>812958</v>
      </c>
      <c r="E105" s="49">
        <v>0</v>
      </c>
      <c r="F105" s="50">
        <v>0</v>
      </c>
      <c r="G105" s="50">
        <v>0</v>
      </c>
      <c r="H105" s="50">
        <v>0</v>
      </c>
      <c r="I105" s="22">
        <f t="shared" si="28"/>
        <v>0</v>
      </c>
      <c r="J105" s="22">
        <f t="shared" si="26"/>
        <v>812958</v>
      </c>
      <c r="K105" s="23">
        <v>0</v>
      </c>
      <c r="L105" s="23">
        <f t="shared" si="18"/>
        <v>0</v>
      </c>
      <c r="M105" s="53"/>
      <c r="N105" s="53"/>
    </row>
    <row r="106" spans="1:14" customFormat="1" x14ac:dyDescent="0.3">
      <c r="A106" s="29" t="s">
        <v>57</v>
      </c>
      <c r="B106" s="48"/>
      <c r="C106" s="50">
        <v>0</v>
      </c>
      <c r="D106" s="49">
        <v>2000</v>
      </c>
      <c r="E106" s="49">
        <v>2000</v>
      </c>
      <c r="F106" s="49">
        <v>2000</v>
      </c>
      <c r="G106" s="49">
        <v>2000</v>
      </c>
      <c r="H106" s="49">
        <v>2000</v>
      </c>
      <c r="I106" s="22">
        <f t="shared" si="28"/>
        <v>0</v>
      </c>
      <c r="J106" s="22">
        <f t="shared" si="26"/>
        <v>0</v>
      </c>
      <c r="K106" s="23">
        <f t="shared" si="17"/>
        <v>1</v>
      </c>
      <c r="L106" s="23">
        <f t="shared" si="18"/>
        <v>1</v>
      </c>
      <c r="M106" s="53"/>
      <c r="N106" s="53"/>
    </row>
    <row r="107" spans="1:14" customFormat="1" x14ac:dyDescent="0.3">
      <c r="A107" s="29" t="s">
        <v>59</v>
      </c>
      <c r="B107" s="48"/>
      <c r="C107" s="50">
        <v>0</v>
      </c>
      <c r="D107" s="49">
        <v>3600</v>
      </c>
      <c r="E107" s="49">
        <v>3600</v>
      </c>
      <c r="F107" s="49">
        <v>3140.55</v>
      </c>
      <c r="G107" s="50">
        <v>0</v>
      </c>
      <c r="H107" s="50">
        <v>0</v>
      </c>
      <c r="I107" s="22">
        <f t="shared" si="28"/>
        <v>3600</v>
      </c>
      <c r="J107" s="22">
        <f t="shared" si="26"/>
        <v>459.44999999999982</v>
      </c>
      <c r="K107" s="23">
        <f t="shared" si="17"/>
        <v>0</v>
      </c>
      <c r="L107" s="23">
        <f t="shared" si="18"/>
        <v>0</v>
      </c>
      <c r="M107" s="53"/>
      <c r="N107" s="53"/>
    </row>
    <row r="108" spans="1:14" customFormat="1" x14ac:dyDescent="0.3">
      <c r="A108" s="29" t="s">
        <v>121</v>
      </c>
      <c r="B108" s="48"/>
      <c r="C108" s="50">
        <v>0</v>
      </c>
      <c r="D108" s="49">
        <v>1800</v>
      </c>
      <c r="E108" s="49">
        <v>1800</v>
      </c>
      <c r="F108" s="49">
        <v>1595.45</v>
      </c>
      <c r="G108" s="50">
        <v>0</v>
      </c>
      <c r="H108" s="50">
        <v>0</v>
      </c>
      <c r="I108" s="22">
        <f t="shared" si="28"/>
        <v>1800</v>
      </c>
      <c r="J108" s="22">
        <f t="shared" si="26"/>
        <v>204.54999999999995</v>
      </c>
      <c r="K108" s="23">
        <f t="shared" si="17"/>
        <v>0</v>
      </c>
      <c r="L108" s="23">
        <f t="shared" si="18"/>
        <v>0</v>
      </c>
      <c r="M108" s="53"/>
      <c r="N108" s="53"/>
    </row>
    <row r="109" spans="1:14" customFormat="1" x14ac:dyDescent="0.3">
      <c r="A109" s="29" t="s">
        <v>62</v>
      </c>
      <c r="B109" s="48"/>
      <c r="C109" s="49">
        <v>482000</v>
      </c>
      <c r="D109" s="49">
        <v>486924</v>
      </c>
      <c r="E109" s="49">
        <v>0</v>
      </c>
      <c r="F109" s="49">
        <v>0</v>
      </c>
      <c r="G109" s="50">
        <v>0</v>
      </c>
      <c r="H109" s="50">
        <v>0</v>
      </c>
      <c r="I109" s="22">
        <f t="shared" si="28"/>
        <v>0</v>
      </c>
      <c r="J109" s="22">
        <f t="shared" si="26"/>
        <v>486924</v>
      </c>
      <c r="K109" s="23">
        <v>0</v>
      </c>
      <c r="L109" s="23">
        <f t="shared" si="18"/>
        <v>0</v>
      </c>
      <c r="M109" s="53"/>
      <c r="N109" s="53"/>
    </row>
    <row r="110" spans="1:14" customFormat="1" x14ac:dyDescent="0.3">
      <c r="A110" s="29" t="s">
        <v>64</v>
      </c>
      <c r="B110" s="48"/>
      <c r="C110" s="49">
        <v>2876112</v>
      </c>
      <c r="D110" s="49">
        <v>2876112</v>
      </c>
      <c r="E110" s="49">
        <v>415000</v>
      </c>
      <c r="F110" s="50">
        <v>0</v>
      </c>
      <c r="G110" s="50">
        <v>0</v>
      </c>
      <c r="H110" s="50">
        <v>0</v>
      </c>
      <c r="I110" s="22">
        <f t="shared" si="28"/>
        <v>415000</v>
      </c>
      <c r="J110" s="22">
        <f t="shared" si="26"/>
        <v>2876112</v>
      </c>
      <c r="K110" s="23">
        <f t="shared" si="17"/>
        <v>0</v>
      </c>
      <c r="L110" s="23">
        <f t="shared" si="18"/>
        <v>0</v>
      </c>
      <c r="M110" s="53"/>
      <c r="N110" s="53"/>
    </row>
    <row r="111" spans="1:14" customFormat="1" x14ac:dyDescent="0.3">
      <c r="A111" s="29" t="s">
        <v>68</v>
      </c>
      <c r="B111" s="48"/>
      <c r="C111" s="49">
        <v>3103601</v>
      </c>
      <c r="D111" s="49">
        <v>3043143</v>
      </c>
      <c r="E111" s="49">
        <v>149600</v>
      </c>
      <c r="F111" s="50">
        <v>0</v>
      </c>
      <c r="G111" s="50">
        <v>0</v>
      </c>
      <c r="H111" s="50">
        <v>0</v>
      </c>
      <c r="I111" s="22">
        <f t="shared" si="28"/>
        <v>149600</v>
      </c>
      <c r="J111" s="22">
        <f t="shared" si="26"/>
        <v>3043143</v>
      </c>
      <c r="K111" s="23">
        <f t="shared" si="17"/>
        <v>0</v>
      </c>
      <c r="L111" s="23">
        <f t="shared" si="18"/>
        <v>0</v>
      </c>
      <c r="M111" s="53"/>
      <c r="N111" s="53"/>
    </row>
    <row r="112" spans="1:14" customFormat="1" x14ac:dyDescent="0.3">
      <c r="A112" s="29" t="s">
        <v>74</v>
      </c>
      <c r="B112" s="48"/>
      <c r="C112" s="50">
        <v>0</v>
      </c>
      <c r="D112" s="49">
        <v>50825</v>
      </c>
      <c r="E112" s="49">
        <v>0</v>
      </c>
      <c r="F112" s="50">
        <v>0</v>
      </c>
      <c r="G112" s="50">
        <v>0</v>
      </c>
      <c r="H112" s="50">
        <v>0</v>
      </c>
      <c r="I112" s="22">
        <f t="shared" si="28"/>
        <v>0</v>
      </c>
      <c r="J112" s="22">
        <f t="shared" si="26"/>
        <v>50825</v>
      </c>
      <c r="K112" s="23">
        <v>0</v>
      </c>
      <c r="L112" s="23">
        <f t="shared" si="18"/>
        <v>0</v>
      </c>
      <c r="M112" s="53"/>
      <c r="N112" s="53"/>
    </row>
    <row r="113" spans="1:12" x14ac:dyDescent="0.3">
      <c r="A113" s="63" t="s">
        <v>122</v>
      </c>
      <c r="B113" s="64"/>
      <c r="C113" s="28">
        <f>SUM(C114:C115)</f>
        <v>3595768</v>
      </c>
      <c r="D113" s="28">
        <f t="shared" ref="D113:J113" si="29">SUM(D114:D115)</f>
        <v>3596268</v>
      </c>
      <c r="E113" s="28">
        <f t="shared" si="29"/>
        <v>903545</v>
      </c>
      <c r="F113" s="28">
        <f t="shared" si="29"/>
        <v>0</v>
      </c>
      <c r="G113" s="28">
        <f t="shared" si="29"/>
        <v>0</v>
      </c>
      <c r="H113" s="28">
        <f t="shared" si="29"/>
        <v>0</v>
      </c>
      <c r="I113" s="28">
        <f t="shared" si="29"/>
        <v>0</v>
      </c>
      <c r="J113" s="28">
        <f t="shared" si="29"/>
        <v>500</v>
      </c>
      <c r="K113" s="20">
        <f t="shared" si="17"/>
        <v>0</v>
      </c>
      <c r="L113" s="20">
        <f t="shared" si="18"/>
        <v>0</v>
      </c>
    </row>
    <row r="114" spans="1:12" x14ac:dyDescent="0.3">
      <c r="A114" s="29" t="s">
        <v>123</v>
      </c>
      <c r="B114" s="48"/>
      <c r="C114" s="50">
        <v>0</v>
      </c>
      <c r="D114" s="49">
        <v>500</v>
      </c>
      <c r="E114" s="49">
        <v>0</v>
      </c>
      <c r="F114" s="50">
        <v>0</v>
      </c>
      <c r="G114" s="50">
        <v>0</v>
      </c>
      <c r="H114" s="50">
        <v>0</v>
      </c>
      <c r="I114" s="22">
        <f>E114-G114</f>
        <v>0</v>
      </c>
      <c r="J114" s="22">
        <f t="shared" si="26"/>
        <v>500</v>
      </c>
      <c r="K114" s="23">
        <v>0</v>
      </c>
      <c r="L114" s="23">
        <f t="shared" si="18"/>
        <v>0</v>
      </c>
    </row>
    <row r="115" spans="1:12" x14ac:dyDescent="0.3">
      <c r="A115" s="29" t="s">
        <v>124</v>
      </c>
      <c r="B115" s="48"/>
      <c r="C115" s="49">
        <v>3595768</v>
      </c>
      <c r="D115" s="49">
        <v>3595768</v>
      </c>
      <c r="E115" s="49">
        <v>903545</v>
      </c>
      <c r="F115" s="50">
        <v>0</v>
      </c>
      <c r="G115" s="50">
        <v>0</v>
      </c>
      <c r="H115" s="50">
        <v>0</v>
      </c>
      <c r="I115" s="22"/>
      <c r="J115" s="22"/>
      <c r="K115" s="23">
        <f t="shared" ref="K115" si="30">G115/E115</f>
        <v>0</v>
      </c>
      <c r="L115" s="23">
        <f t="shared" si="18"/>
        <v>0</v>
      </c>
    </row>
    <row r="116" spans="1:12" x14ac:dyDescent="0.3">
      <c r="A116" s="63" t="s">
        <v>125</v>
      </c>
      <c r="B116" s="64"/>
      <c r="C116" s="28">
        <f t="shared" ref="C116:J116" si="31">C117</f>
        <v>950000</v>
      </c>
      <c r="D116" s="28">
        <f t="shared" si="31"/>
        <v>950000</v>
      </c>
      <c r="E116" s="28">
        <f t="shared" si="31"/>
        <v>0</v>
      </c>
      <c r="F116" s="28">
        <f t="shared" si="31"/>
        <v>0</v>
      </c>
      <c r="G116" s="28">
        <f t="shared" si="31"/>
        <v>0</v>
      </c>
      <c r="H116" s="28">
        <f t="shared" si="31"/>
        <v>0</v>
      </c>
      <c r="I116" s="28">
        <f t="shared" si="31"/>
        <v>0</v>
      </c>
      <c r="J116" s="28">
        <f t="shared" si="31"/>
        <v>950000</v>
      </c>
      <c r="K116" s="20">
        <v>0</v>
      </c>
      <c r="L116" s="20">
        <f t="shared" si="18"/>
        <v>0</v>
      </c>
    </row>
    <row r="117" spans="1:12" x14ac:dyDescent="0.3">
      <c r="A117" s="54" t="s">
        <v>126</v>
      </c>
      <c r="B117" s="48"/>
      <c r="C117" s="49">
        <v>950000</v>
      </c>
      <c r="D117" s="49">
        <v>950000</v>
      </c>
      <c r="E117" s="49">
        <v>0</v>
      </c>
      <c r="F117" s="50">
        <v>0</v>
      </c>
      <c r="G117" s="50">
        <v>0</v>
      </c>
      <c r="H117" s="50">
        <v>0</v>
      </c>
      <c r="I117" s="22">
        <f>E117-G117</f>
        <v>0</v>
      </c>
      <c r="J117" s="22">
        <f t="shared" si="26"/>
        <v>950000</v>
      </c>
      <c r="K117" s="23">
        <v>0</v>
      </c>
      <c r="L117" s="23">
        <f t="shared" si="18"/>
        <v>0</v>
      </c>
    </row>
    <row r="118" spans="1:12" x14ac:dyDescent="0.3">
      <c r="A118" s="65" t="s">
        <v>109</v>
      </c>
      <c r="B118" s="65"/>
      <c r="C118" s="28">
        <f>SUM(C119:C119)</f>
        <v>553500</v>
      </c>
      <c r="D118" s="28">
        <f t="shared" ref="D118:J118" si="32">SUM(D119:D119)</f>
        <v>550309</v>
      </c>
      <c r="E118" s="28">
        <f t="shared" si="32"/>
        <v>122500</v>
      </c>
      <c r="F118" s="28">
        <f t="shared" si="32"/>
        <v>0</v>
      </c>
      <c r="G118" s="28">
        <f t="shared" si="32"/>
        <v>0</v>
      </c>
      <c r="H118" s="28">
        <f t="shared" si="32"/>
        <v>0</v>
      </c>
      <c r="I118" s="28">
        <f t="shared" si="32"/>
        <v>122500</v>
      </c>
      <c r="J118" s="28">
        <f t="shared" si="32"/>
        <v>550309</v>
      </c>
      <c r="K118" s="20">
        <f>G118/E118</f>
        <v>0</v>
      </c>
      <c r="L118" s="20">
        <f t="shared" si="18"/>
        <v>0</v>
      </c>
    </row>
    <row r="119" spans="1:12" x14ac:dyDescent="0.3">
      <c r="A119" s="55" t="s">
        <v>111</v>
      </c>
      <c r="B119" s="56"/>
      <c r="C119" s="49">
        <v>553500</v>
      </c>
      <c r="D119" s="49">
        <v>550309</v>
      </c>
      <c r="E119" s="49">
        <v>122500</v>
      </c>
      <c r="F119" s="50">
        <v>0</v>
      </c>
      <c r="G119" s="50">
        <v>0</v>
      </c>
      <c r="H119" s="50">
        <v>0</v>
      </c>
      <c r="I119" s="22">
        <f>E119-G119</f>
        <v>122500</v>
      </c>
      <c r="J119" s="22">
        <f>D119-F119</f>
        <v>550309</v>
      </c>
      <c r="K119" s="57">
        <f t="shared" si="17"/>
        <v>0</v>
      </c>
      <c r="L119" s="57">
        <f t="shared" si="18"/>
        <v>0</v>
      </c>
    </row>
    <row r="120" spans="1:12" x14ac:dyDescent="0.3">
      <c r="A120" s="65" t="s">
        <v>127</v>
      </c>
      <c r="B120" s="65"/>
      <c r="C120" s="28">
        <f>SUM(C121:C122)</f>
        <v>1273000</v>
      </c>
      <c r="D120" s="28">
        <f t="shared" ref="D120:J120" si="33">SUM(D121:D122)</f>
        <v>1273000</v>
      </c>
      <c r="E120" s="28">
        <f t="shared" si="33"/>
        <v>1200000</v>
      </c>
      <c r="F120" s="28">
        <f t="shared" si="33"/>
        <v>0</v>
      </c>
      <c r="G120" s="28">
        <f t="shared" si="33"/>
        <v>0</v>
      </c>
      <c r="H120" s="28">
        <f t="shared" si="33"/>
        <v>0</v>
      </c>
      <c r="I120" s="28">
        <f t="shared" si="33"/>
        <v>1200000</v>
      </c>
      <c r="J120" s="28">
        <f t="shared" si="33"/>
        <v>1273000</v>
      </c>
      <c r="K120" s="20">
        <f>G120/E120</f>
        <v>0</v>
      </c>
      <c r="L120" s="20">
        <f t="shared" si="18"/>
        <v>0</v>
      </c>
    </row>
    <row r="121" spans="1:12" x14ac:dyDescent="0.3">
      <c r="A121" s="26" t="s">
        <v>128</v>
      </c>
      <c r="B121" s="56"/>
      <c r="C121" s="49">
        <v>1200000</v>
      </c>
      <c r="D121" s="49">
        <v>1200000</v>
      </c>
      <c r="E121" s="49">
        <v>1200000</v>
      </c>
      <c r="F121" s="50">
        <v>0</v>
      </c>
      <c r="G121" s="50">
        <v>0</v>
      </c>
      <c r="H121" s="50">
        <v>0</v>
      </c>
      <c r="I121" s="22">
        <f>E121-G121</f>
        <v>1200000</v>
      </c>
      <c r="J121" s="22">
        <f t="shared" si="26"/>
        <v>1200000</v>
      </c>
      <c r="K121" s="57">
        <f t="shared" si="17"/>
        <v>0</v>
      </c>
      <c r="L121" s="57">
        <f t="shared" si="18"/>
        <v>0</v>
      </c>
    </row>
    <row r="122" spans="1:12" x14ac:dyDescent="0.3">
      <c r="A122" s="58" t="s">
        <v>129</v>
      </c>
      <c r="B122" s="59"/>
      <c r="C122" s="60">
        <v>73000</v>
      </c>
      <c r="D122" s="60">
        <v>73000</v>
      </c>
      <c r="E122" s="60">
        <v>0</v>
      </c>
      <c r="F122" s="61">
        <v>0</v>
      </c>
      <c r="G122" s="61">
        <v>0</v>
      </c>
      <c r="H122" s="61">
        <v>0</v>
      </c>
      <c r="I122" s="42">
        <f>E122-G122</f>
        <v>0</v>
      </c>
      <c r="J122" s="42">
        <f t="shared" si="26"/>
        <v>73000</v>
      </c>
      <c r="K122" s="43">
        <v>0</v>
      </c>
      <c r="L122" s="43">
        <f t="shared" si="18"/>
        <v>0</v>
      </c>
    </row>
  </sheetData>
  <mergeCells count="32">
    <mergeCell ref="A1:L1"/>
    <mergeCell ref="A2:L2"/>
    <mergeCell ref="A3:L3"/>
    <mergeCell ref="F4:L4"/>
    <mergeCell ref="A6:B7"/>
    <mergeCell ref="C6:D6"/>
    <mergeCell ref="E6:E7"/>
    <mergeCell ref="I6:J6"/>
    <mergeCell ref="F7:H7"/>
    <mergeCell ref="K7:L7"/>
    <mergeCell ref="A20:B2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13:B113"/>
    <mergeCell ref="A116:B116"/>
    <mergeCell ref="A118:B118"/>
    <mergeCell ref="A120:B120"/>
    <mergeCell ref="A21:B21"/>
    <mergeCell ref="A55:B55"/>
    <mergeCell ref="A89:B89"/>
    <mergeCell ref="A93:B93"/>
    <mergeCell ref="A94:B94"/>
    <mergeCell ref="A101:B101"/>
  </mergeCells>
  <pageMargins left="0.23622047244094491" right="0.23622047244094491" top="0.74803149606299213" bottom="0.74803149606299213" header="0.31496062992125984" footer="0.31496062992125984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Olivares</dc:creator>
  <cp:lastModifiedBy>Olga Olivares</cp:lastModifiedBy>
  <cp:lastPrinted>2020-08-28T04:08:04Z</cp:lastPrinted>
  <dcterms:created xsi:type="dcterms:W3CDTF">2020-02-07T13:21:52Z</dcterms:created>
  <dcterms:modified xsi:type="dcterms:W3CDTF">2020-08-28T21:10:42Z</dcterms:modified>
</cp:coreProperties>
</file>