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TENCION A EXTERNOS\ATENCIÓN AL CLIENTE\ANTAI Y DATOS ABIERTOS 2026\DATOS ABIERTOS - INGRESOS NO TARIFARIOS NURITZA O - COM\ABRIL 2026\"/>
    </mc:Choice>
  </mc:AlternateContent>
  <bookViews>
    <workbookView xWindow="0" yWindow="0" windowWidth="21600" windowHeight="9735" tabRatio="597"/>
  </bookViews>
  <sheets>
    <sheet name="Primer Trimestre " sheetId="1" r:id="rId1"/>
  </sheets>
  <definedNames>
    <definedName name="_xlnm.Print_Area" localSheetId="0">'Primer Trimestre '!$A$1:$M$107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9" i="1" l="1"/>
  <c r="M80" i="1"/>
  <c r="I90" i="1"/>
  <c r="H90" i="1"/>
  <c r="H89" i="1"/>
  <c r="H85" i="1"/>
  <c r="H84" i="1"/>
  <c r="H83" i="1"/>
  <c r="H82" i="1"/>
  <c r="H79" i="1"/>
  <c r="G90" i="1"/>
  <c r="G88" i="1"/>
  <c r="G87" i="1"/>
  <c r="G86" i="1"/>
  <c r="G85" i="1"/>
  <c r="G84" i="1"/>
  <c r="G83" i="1"/>
  <c r="G82" i="1"/>
  <c r="G79" i="1"/>
  <c r="E82" i="1"/>
  <c r="E90" i="1"/>
  <c r="E89" i="1"/>
  <c r="E84" i="1"/>
  <c r="E83" i="1"/>
  <c r="E81" i="1"/>
  <c r="E80" i="1"/>
  <c r="E79" i="1"/>
  <c r="B72" i="1" l="1"/>
  <c r="B69" i="1"/>
  <c r="B70" i="1"/>
  <c r="M70" i="1" l="1"/>
  <c r="M69" i="1"/>
  <c r="M68" i="1"/>
  <c r="M67" i="1"/>
  <c r="I64" i="1" l="1"/>
  <c r="I58" i="1"/>
</calcChain>
</file>

<file path=xl/comments1.xml><?xml version="1.0" encoding="utf-8"?>
<comments xmlns="http://schemas.openxmlformats.org/spreadsheetml/2006/main">
  <authors>
    <author>Alba Quiel - Finanzas</author>
  </authors>
  <commentList>
    <comment ref="I87" authorId="0" shapeId="0">
      <text>
        <r>
          <rPr>
            <b/>
            <sz val="9"/>
            <color indexed="81"/>
            <rFont val="Tahoma"/>
            <family val="2"/>
          </rPr>
          <t>Alba Quiel - Finanzas:</t>
        </r>
        <r>
          <rPr>
            <sz val="9"/>
            <color indexed="81"/>
            <rFont val="Tahoma"/>
            <family val="2"/>
          </rPr>
          <t xml:space="preserve">
Pagos correspondientes a los meses de junio a septiembre 2024.</t>
        </r>
      </text>
    </comment>
  </commentList>
</comments>
</file>

<file path=xl/sharedStrings.xml><?xml version="1.0" encoding="utf-8"?>
<sst xmlns="http://schemas.openxmlformats.org/spreadsheetml/2006/main" count="20" uniqueCount="18">
  <si>
    <t>Publicidad</t>
  </si>
  <si>
    <t>Arrendamiento de espacios</t>
  </si>
  <si>
    <t>Telecomunicaciones</t>
  </si>
  <si>
    <t>Ancho de banda</t>
  </si>
  <si>
    <t>Consorcio de conectividad</t>
  </si>
  <si>
    <t>INGRESOS NO TARIFARIOS</t>
  </si>
  <si>
    <t>METRO DE PANAMÁ S.A.</t>
  </si>
  <si>
    <t>Cajeros automáticos</t>
  </si>
  <si>
    <t>Uso de instalaciones y penalizaciones</t>
  </si>
  <si>
    <t>Máquinas expendedoras</t>
  </si>
  <si>
    <t>Grabaciones</t>
  </si>
  <si>
    <t>Fotos</t>
  </si>
  <si>
    <t>Otros</t>
  </si>
  <si>
    <t>AÑO-MES</t>
  </si>
  <si>
    <t>Nota de Crédito</t>
  </si>
  <si>
    <t xml:space="preserve">Canon de espacios/kioscos (Tribunal) </t>
  </si>
  <si>
    <t>DEL 2018 AL 2026</t>
  </si>
  <si>
    <t>Antenas-Señal Telefónica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</si>
</sst>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B/.&quot;* #,##0.00_-;\-&quot;B/.&quot;* #,##0.00_-;_-&quot;B/.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1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5" borderId="0" xfId="0" applyFont="1" applyFill="1" applyBorder="1" applyAlignment="1">
      <alignment horizontal="center" vertical="center" wrapText="1"/>
    </xf>
    <xf numFmtId="44" fontId="0" fillId="0" borderId="0" xfId="0" applyNumberFormat="1" applyAlignment="1">
      <alignment wrapText="1"/>
    </xf>
    <xf numFmtId="44" fontId="5" fillId="0" borderId="0" xfId="0" applyNumberFormat="1" applyFont="1" applyAlignment="1">
      <alignment wrapText="1"/>
    </xf>
    <xf numFmtId="44" fontId="2" fillId="0" borderId="0" xfId="0" applyNumberFormat="1" applyFont="1" applyBorder="1" applyAlignment="1">
      <alignment wrapText="1"/>
    </xf>
    <xf numFmtId="44" fontId="2" fillId="5" borderId="0" xfId="0" applyNumberFormat="1" applyFont="1" applyFill="1" applyBorder="1" applyAlignment="1">
      <alignment horizontal="center" vertical="center" wrapText="1"/>
    </xf>
    <xf numFmtId="44" fontId="1" fillId="0" borderId="0" xfId="0" applyNumberFormat="1" applyFont="1" applyAlignment="1">
      <alignment wrapText="1"/>
    </xf>
    <xf numFmtId="17" fontId="0" fillId="6" borderId="0" xfId="0" applyNumberFormat="1" applyFont="1" applyFill="1"/>
    <xf numFmtId="44" fontId="0" fillId="0" borderId="0" xfId="0" applyNumberFormat="1" applyFont="1" applyFill="1" applyBorder="1" applyAlignment="1">
      <alignment horizontal="left" wrapText="1"/>
    </xf>
    <xf numFmtId="44" fontId="6" fillId="0" borderId="0" xfId="0" applyNumberFormat="1" applyFont="1" applyFill="1" applyBorder="1" applyAlignment="1">
      <alignment horizontal="left" vertical="center" wrapText="1"/>
    </xf>
    <xf numFmtId="44" fontId="7" fillId="0" borderId="0" xfId="0" applyNumberFormat="1" applyFont="1" applyFill="1" applyBorder="1" applyAlignment="1">
      <alignment horizontal="left" vertical="center" wrapText="1"/>
    </xf>
    <xf numFmtId="44" fontId="0" fillId="0" borderId="0" xfId="0" quotePrefix="1" applyNumberFormat="1" applyFont="1" applyFill="1" applyBorder="1" applyAlignment="1">
      <alignment horizontal="left" wrapText="1"/>
    </xf>
    <xf numFmtId="44" fontId="0" fillId="0" borderId="0" xfId="0" applyNumberFormat="1" applyFont="1" applyFill="1" applyBorder="1" applyAlignment="1">
      <alignment horizontal="left"/>
    </xf>
    <xf numFmtId="44" fontId="0" fillId="0" borderId="0" xfId="0" applyNumberFormat="1" applyFont="1" applyAlignment="1">
      <alignment wrapText="1"/>
    </xf>
    <xf numFmtId="44" fontId="8" fillId="5" borderId="0" xfId="0" applyNumberFormat="1" applyFont="1" applyFill="1" applyBorder="1" applyAlignment="1">
      <alignment horizontal="center" vertical="center" wrapText="1"/>
    </xf>
    <xf numFmtId="44" fontId="0" fillId="0" borderId="0" xfId="0" applyNumberFormat="1" applyFont="1"/>
    <xf numFmtId="0" fontId="0" fillId="0" borderId="0" xfId="0" applyFont="1"/>
    <xf numFmtId="17" fontId="0" fillId="5" borderId="0" xfId="0" applyNumberFormat="1" applyFont="1" applyFill="1"/>
    <xf numFmtId="17" fontId="0" fillId="8" borderId="0" xfId="0" applyNumberFormat="1" applyFont="1" applyFill="1"/>
    <xf numFmtId="44" fontId="6" fillId="0" borderId="0" xfId="0" applyNumberFormat="1" applyFont="1" applyFill="1" applyBorder="1" applyAlignment="1">
      <alignment horizontal="right" vertical="center" wrapText="1"/>
    </xf>
    <xf numFmtId="44" fontId="5" fillId="0" borderId="0" xfId="0" applyNumberFormat="1" applyFont="1" applyFill="1" applyBorder="1" applyAlignment="1">
      <alignment wrapText="1"/>
    </xf>
    <xf numFmtId="44" fontId="6" fillId="0" borderId="0" xfId="0" applyNumberFormat="1" applyFont="1" applyBorder="1" applyAlignment="1">
      <alignment horizontal="left" vertical="center" wrapText="1"/>
    </xf>
    <xf numFmtId="44" fontId="0" fillId="0" borderId="0" xfId="0" applyNumberFormat="1" applyFont="1" applyBorder="1" applyAlignment="1">
      <alignment wrapText="1"/>
    </xf>
    <xf numFmtId="44" fontId="0" fillId="0" borderId="0" xfId="0" applyNumberFormat="1" applyFont="1" applyFill="1" applyBorder="1" applyAlignment="1">
      <alignment wrapText="1"/>
    </xf>
    <xf numFmtId="44" fontId="6" fillId="0" borderId="0" xfId="0" applyNumberFormat="1" applyFont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6"/>
  <sheetViews>
    <sheetView tabSelected="1" view="pageBreakPreview" topLeftCell="F1" zoomScale="106" zoomScaleNormal="70" zoomScaleSheetLayoutView="106" workbookViewId="0">
      <selection activeCell="G1" sqref="A1:M107"/>
    </sheetView>
  </sheetViews>
  <sheetFormatPr baseColWidth="10" defaultRowHeight="15" x14ac:dyDescent="0.25"/>
  <cols>
    <col min="1" max="1" width="13.140625" customWidth="1"/>
    <col min="2" max="5" width="25.7109375" style="5" customWidth="1"/>
    <col min="6" max="6" width="25.7109375" style="16" customWidth="1"/>
    <col min="7" max="7" width="25.7109375" style="5" customWidth="1"/>
    <col min="8" max="13" width="25.7109375" style="3" customWidth="1"/>
  </cols>
  <sheetData>
    <row r="1" spans="1:13" ht="15.75" x14ac:dyDescent="0.25">
      <c r="A1" s="1"/>
      <c r="B1" s="7"/>
      <c r="C1" s="7"/>
      <c r="D1" s="9"/>
      <c r="E1" s="9"/>
      <c r="F1" s="9"/>
      <c r="G1" s="9"/>
      <c r="H1" s="2"/>
      <c r="I1" s="2"/>
      <c r="J1" s="2"/>
    </row>
    <row r="2" spans="1:13" ht="24" customHeight="1" x14ac:dyDescent="0.25">
      <c r="A2" s="29" t="s">
        <v>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4" customHeight="1" x14ac:dyDescent="0.25">
      <c r="A3" s="28" t="s">
        <v>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24" customHeight="1" x14ac:dyDescent="0.25">
      <c r="A4" s="29" t="s">
        <v>16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6.5" customHeight="1" x14ac:dyDescent="0.25">
      <c r="A5" s="31" t="s">
        <v>13</v>
      </c>
      <c r="B5" s="32" t="s">
        <v>0</v>
      </c>
      <c r="C5" s="32"/>
      <c r="D5" s="30" t="s">
        <v>1</v>
      </c>
      <c r="E5" s="30"/>
      <c r="F5" s="30"/>
      <c r="G5" s="32" t="s">
        <v>2</v>
      </c>
      <c r="H5" s="32"/>
      <c r="I5" s="32"/>
      <c r="J5" s="32"/>
      <c r="K5" s="30" t="s">
        <v>8</v>
      </c>
      <c r="L5" s="30"/>
      <c r="M5" s="30"/>
    </row>
    <row r="6" spans="1:13" ht="30.75" customHeight="1" x14ac:dyDescent="0.25">
      <c r="A6" s="31"/>
      <c r="B6" s="8" t="s">
        <v>0</v>
      </c>
      <c r="C6" s="8" t="s">
        <v>14</v>
      </c>
      <c r="D6" s="8" t="s">
        <v>7</v>
      </c>
      <c r="E6" s="8" t="s">
        <v>17</v>
      </c>
      <c r="F6" s="17" t="s">
        <v>9</v>
      </c>
      <c r="G6" s="8" t="s">
        <v>3</v>
      </c>
      <c r="H6" s="4" t="s">
        <v>4</v>
      </c>
      <c r="I6" s="4" t="s">
        <v>15</v>
      </c>
      <c r="J6" s="4" t="s">
        <v>14</v>
      </c>
      <c r="K6" s="4" t="s">
        <v>10</v>
      </c>
      <c r="L6" s="4" t="s">
        <v>11</v>
      </c>
      <c r="M6" s="4" t="s">
        <v>12</v>
      </c>
    </row>
    <row r="7" spans="1:13" ht="15.75" customHeight="1" x14ac:dyDescent="0.25">
      <c r="A7" s="10">
        <v>43101</v>
      </c>
      <c r="B7" s="11">
        <v>60000</v>
      </c>
      <c r="C7" s="11">
        <v>0</v>
      </c>
      <c r="D7" s="11">
        <v>27671.119999999999</v>
      </c>
      <c r="E7" s="11">
        <v>1150</v>
      </c>
      <c r="F7" s="11">
        <v>654.21</v>
      </c>
      <c r="G7" s="11">
        <v>7590</v>
      </c>
      <c r="H7" s="11">
        <v>8000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</row>
    <row r="8" spans="1:13" x14ac:dyDescent="0.25">
      <c r="A8" s="10">
        <v>43132</v>
      </c>
      <c r="B8" s="11">
        <v>60000</v>
      </c>
      <c r="C8" s="11">
        <v>0</v>
      </c>
      <c r="D8" s="11">
        <v>27671.119999999999</v>
      </c>
      <c r="E8" s="11">
        <v>1150</v>
      </c>
      <c r="F8" s="11">
        <v>654.21</v>
      </c>
      <c r="G8" s="11">
        <v>7590</v>
      </c>
      <c r="H8" s="11">
        <v>8000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</row>
    <row r="9" spans="1:13" x14ac:dyDescent="0.25">
      <c r="A9" s="10">
        <v>43160</v>
      </c>
      <c r="B9" s="11">
        <v>60000</v>
      </c>
      <c r="C9" s="11">
        <v>0</v>
      </c>
      <c r="D9" s="11">
        <v>27671.119999999999</v>
      </c>
      <c r="E9" s="11">
        <v>1150</v>
      </c>
      <c r="F9" s="11">
        <v>654.21</v>
      </c>
      <c r="G9" s="11">
        <v>7590</v>
      </c>
      <c r="H9" s="11">
        <v>8000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</row>
    <row r="10" spans="1:13" x14ac:dyDescent="0.25">
      <c r="A10" s="10">
        <v>43191</v>
      </c>
      <c r="B10" s="11">
        <v>62461.47</v>
      </c>
      <c r="C10" s="11">
        <v>0</v>
      </c>
      <c r="D10" s="11">
        <v>27671.119999999999</v>
      </c>
      <c r="E10" s="11">
        <v>1150</v>
      </c>
      <c r="F10" s="11">
        <v>654.21</v>
      </c>
      <c r="G10" s="11">
        <v>7590</v>
      </c>
      <c r="H10" s="11">
        <v>8000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</row>
    <row r="11" spans="1:13" x14ac:dyDescent="0.25">
      <c r="A11" s="10">
        <v>43221</v>
      </c>
      <c r="B11" s="11">
        <v>60982.29</v>
      </c>
      <c r="C11" s="11">
        <v>0</v>
      </c>
      <c r="D11" s="11">
        <v>27671.119999999999</v>
      </c>
      <c r="E11" s="11">
        <v>1150</v>
      </c>
      <c r="F11" s="11">
        <v>654.21</v>
      </c>
      <c r="G11" s="11">
        <v>7590</v>
      </c>
      <c r="H11" s="11">
        <v>8000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</row>
    <row r="12" spans="1:13" x14ac:dyDescent="0.25">
      <c r="A12" s="10">
        <v>43252</v>
      </c>
      <c r="B12" s="11">
        <v>60000</v>
      </c>
      <c r="C12" s="11">
        <v>0</v>
      </c>
      <c r="D12" s="11">
        <v>27671.119999999999</v>
      </c>
      <c r="E12" s="11">
        <v>1150</v>
      </c>
      <c r="F12" s="11">
        <v>654.21</v>
      </c>
      <c r="G12" s="11">
        <v>7590</v>
      </c>
      <c r="H12" s="11">
        <v>8000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</row>
    <row r="13" spans="1:13" x14ac:dyDescent="0.25">
      <c r="A13" s="10">
        <v>43282</v>
      </c>
      <c r="B13" s="11">
        <v>67314.67</v>
      </c>
      <c r="C13" s="11">
        <v>0</v>
      </c>
      <c r="D13" s="11">
        <v>27671.119999999999</v>
      </c>
      <c r="E13" s="11">
        <v>1150</v>
      </c>
      <c r="F13" s="11">
        <v>654.21</v>
      </c>
      <c r="G13" s="11">
        <v>10880</v>
      </c>
      <c r="H13" s="11">
        <v>8000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</row>
    <row r="14" spans="1:13" x14ac:dyDescent="0.25">
      <c r="A14" s="10">
        <v>43313</v>
      </c>
      <c r="B14" s="11">
        <v>62755.64</v>
      </c>
      <c r="C14" s="11">
        <v>0</v>
      </c>
      <c r="D14" s="11">
        <v>26546.12</v>
      </c>
      <c r="E14" s="11">
        <v>1150</v>
      </c>
      <c r="F14" s="11">
        <v>654.21</v>
      </c>
      <c r="G14" s="11">
        <v>10880</v>
      </c>
      <c r="H14" s="11">
        <v>8000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</row>
    <row r="15" spans="1:13" x14ac:dyDescent="0.25">
      <c r="A15" s="10">
        <v>43344</v>
      </c>
      <c r="B15" s="11">
        <v>60000</v>
      </c>
      <c r="C15" s="11">
        <v>0</v>
      </c>
      <c r="D15" s="11">
        <v>26546.12</v>
      </c>
      <c r="E15" s="11">
        <v>1150</v>
      </c>
      <c r="F15" s="11">
        <v>654.21</v>
      </c>
      <c r="G15" s="11">
        <v>10160</v>
      </c>
      <c r="H15" s="11">
        <v>8000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</row>
    <row r="16" spans="1:13" x14ac:dyDescent="0.25">
      <c r="A16" s="10">
        <v>43374</v>
      </c>
      <c r="B16" s="11">
        <v>60000</v>
      </c>
      <c r="C16" s="11">
        <v>0</v>
      </c>
      <c r="D16" s="11">
        <v>26546.12</v>
      </c>
      <c r="E16" s="11">
        <v>1150</v>
      </c>
      <c r="F16" s="11">
        <v>654.21</v>
      </c>
      <c r="G16" s="11">
        <v>10160</v>
      </c>
      <c r="H16" s="11">
        <v>12000</v>
      </c>
      <c r="I16" s="11">
        <v>0</v>
      </c>
      <c r="J16" s="11">
        <v>0</v>
      </c>
      <c r="K16" s="11">
        <v>18000</v>
      </c>
      <c r="L16" s="11">
        <v>0</v>
      </c>
      <c r="M16" s="11">
        <v>0</v>
      </c>
    </row>
    <row r="17" spans="1:13" x14ac:dyDescent="0.25">
      <c r="A17" s="10">
        <v>43405</v>
      </c>
      <c r="B17" s="11">
        <v>60000</v>
      </c>
      <c r="C17" s="11">
        <v>0</v>
      </c>
      <c r="D17" s="11">
        <v>26546.12</v>
      </c>
      <c r="E17" s="11">
        <v>1150</v>
      </c>
      <c r="F17" s="11">
        <v>654.21</v>
      </c>
      <c r="G17" s="11">
        <v>10160</v>
      </c>
      <c r="H17" s="11">
        <v>12000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</row>
    <row r="18" spans="1:13" x14ac:dyDescent="0.25">
      <c r="A18" s="10">
        <v>43435</v>
      </c>
      <c r="B18" s="11">
        <v>47000</v>
      </c>
      <c r="C18" s="11">
        <v>0</v>
      </c>
      <c r="D18" s="11">
        <v>26546.12</v>
      </c>
      <c r="E18" s="11">
        <v>1150</v>
      </c>
      <c r="F18" s="11">
        <v>654.21</v>
      </c>
      <c r="G18" s="11">
        <v>10160</v>
      </c>
      <c r="H18" s="11">
        <v>12000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</row>
    <row r="19" spans="1:13" x14ac:dyDescent="0.25">
      <c r="A19" s="21">
        <v>43466</v>
      </c>
      <c r="B19" s="11">
        <v>60000</v>
      </c>
      <c r="C19" s="11">
        <v>0</v>
      </c>
      <c r="D19" s="11">
        <v>27921.48</v>
      </c>
      <c r="E19" s="11">
        <v>1150</v>
      </c>
      <c r="F19" s="11">
        <v>520</v>
      </c>
      <c r="G19" s="11">
        <v>10520</v>
      </c>
      <c r="H19" s="11">
        <v>12000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</row>
    <row r="20" spans="1:13" x14ac:dyDescent="0.25">
      <c r="A20" s="21">
        <v>43497</v>
      </c>
      <c r="B20" s="11">
        <v>171333.33</v>
      </c>
      <c r="C20" s="11">
        <v>0</v>
      </c>
      <c r="D20" s="11">
        <v>27921.49</v>
      </c>
      <c r="E20" s="11">
        <v>1150</v>
      </c>
      <c r="F20" s="11">
        <v>520</v>
      </c>
      <c r="G20" s="11">
        <v>7590</v>
      </c>
      <c r="H20" s="11">
        <v>12000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</row>
    <row r="21" spans="1:13" x14ac:dyDescent="0.25">
      <c r="A21" s="21">
        <v>43525</v>
      </c>
      <c r="B21" s="11">
        <v>60000</v>
      </c>
      <c r="C21" s="11">
        <v>0</v>
      </c>
      <c r="D21" s="11">
        <v>27921.49</v>
      </c>
      <c r="E21" s="11">
        <v>1150</v>
      </c>
      <c r="F21" s="11">
        <v>520</v>
      </c>
      <c r="G21" s="11">
        <v>7590</v>
      </c>
      <c r="H21" s="11">
        <v>12000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</row>
    <row r="22" spans="1:13" x14ac:dyDescent="0.25">
      <c r="A22" s="21">
        <v>43556</v>
      </c>
      <c r="B22" s="11">
        <v>60000</v>
      </c>
      <c r="C22" s="11">
        <v>0</v>
      </c>
      <c r="D22" s="11">
        <v>27921.49</v>
      </c>
      <c r="E22" s="11">
        <v>1150</v>
      </c>
      <c r="F22" s="11">
        <v>520</v>
      </c>
      <c r="G22" s="11">
        <v>21670</v>
      </c>
      <c r="H22" s="11">
        <v>12000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</row>
    <row r="23" spans="1:13" x14ac:dyDescent="0.25">
      <c r="A23" s="21">
        <v>43586</v>
      </c>
      <c r="B23" s="11">
        <v>171333.33</v>
      </c>
      <c r="C23" s="11">
        <v>0</v>
      </c>
      <c r="D23" s="11">
        <v>28921.85</v>
      </c>
      <c r="E23" s="11">
        <v>1150</v>
      </c>
      <c r="F23" s="11">
        <v>520</v>
      </c>
      <c r="G23" s="11">
        <v>7590</v>
      </c>
      <c r="H23" s="11">
        <v>38</v>
      </c>
      <c r="I23" s="11">
        <v>0</v>
      </c>
      <c r="J23" s="11">
        <v>0</v>
      </c>
      <c r="K23" s="11">
        <v>800</v>
      </c>
      <c r="L23" s="11">
        <v>0</v>
      </c>
      <c r="M23" s="11">
        <v>0</v>
      </c>
    </row>
    <row r="24" spans="1:13" x14ac:dyDescent="0.25">
      <c r="A24" s="21">
        <v>43617</v>
      </c>
      <c r="B24" s="11">
        <v>60000</v>
      </c>
      <c r="C24" s="11">
        <v>0</v>
      </c>
      <c r="D24" s="11">
        <v>28921.85</v>
      </c>
      <c r="E24" s="11">
        <v>1150</v>
      </c>
      <c r="F24" s="11">
        <v>520</v>
      </c>
      <c r="G24" s="11">
        <v>7590</v>
      </c>
      <c r="H24" s="11">
        <v>12000</v>
      </c>
      <c r="I24" s="14">
        <v>0</v>
      </c>
      <c r="J24" s="14">
        <v>0</v>
      </c>
      <c r="K24" s="11">
        <v>0</v>
      </c>
      <c r="L24" s="11">
        <v>0</v>
      </c>
      <c r="M24" s="11">
        <v>0</v>
      </c>
    </row>
    <row r="25" spans="1:13" x14ac:dyDescent="0.25">
      <c r="A25" s="21">
        <v>43647</v>
      </c>
      <c r="B25" s="11">
        <v>60000</v>
      </c>
      <c r="C25" s="11">
        <v>0</v>
      </c>
      <c r="D25" s="11">
        <v>27421.84</v>
      </c>
      <c r="E25" s="11">
        <v>1150</v>
      </c>
      <c r="F25" s="11">
        <v>520</v>
      </c>
      <c r="G25" s="11">
        <v>22240</v>
      </c>
      <c r="H25" s="11">
        <v>12000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</row>
    <row r="26" spans="1:13" x14ac:dyDescent="0.25">
      <c r="A26" s="21">
        <v>43678</v>
      </c>
      <c r="B26" s="11">
        <v>60000</v>
      </c>
      <c r="C26" s="11">
        <v>0</v>
      </c>
      <c r="D26" s="11">
        <v>27421.84</v>
      </c>
      <c r="E26" s="11">
        <v>1150</v>
      </c>
      <c r="F26" s="11">
        <v>520</v>
      </c>
      <c r="G26" s="11">
        <v>7590</v>
      </c>
      <c r="H26" s="11">
        <v>12000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</row>
    <row r="27" spans="1:13" x14ac:dyDescent="0.25">
      <c r="A27" s="21">
        <v>43709</v>
      </c>
      <c r="B27" s="11">
        <v>171333.33</v>
      </c>
      <c r="C27" s="11">
        <v>0</v>
      </c>
      <c r="D27" s="11">
        <v>27421.84</v>
      </c>
      <c r="E27" s="11">
        <v>1150</v>
      </c>
      <c r="F27" s="11">
        <v>520</v>
      </c>
      <c r="G27" s="11">
        <v>7590</v>
      </c>
      <c r="H27" s="11">
        <v>12000</v>
      </c>
      <c r="I27" s="11">
        <v>0</v>
      </c>
      <c r="J27" s="11">
        <v>0</v>
      </c>
      <c r="K27" s="11">
        <v>800</v>
      </c>
      <c r="L27" s="11">
        <v>0</v>
      </c>
      <c r="M27" s="11">
        <v>0</v>
      </c>
    </row>
    <row r="28" spans="1:13" x14ac:dyDescent="0.25">
      <c r="A28" s="21">
        <v>43739</v>
      </c>
      <c r="B28" s="11">
        <v>60000</v>
      </c>
      <c r="C28" s="11">
        <v>0</v>
      </c>
      <c r="D28" s="11">
        <v>27421.84</v>
      </c>
      <c r="E28" s="11">
        <v>0</v>
      </c>
      <c r="F28" s="11">
        <v>520</v>
      </c>
      <c r="G28" s="11">
        <v>7590</v>
      </c>
      <c r="H28" s="11">
        <v>12000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</row>
    <row r="29" spans="1:13" x14ac:dyDescent="0.25">
      <c r="A29" s="21">
        <v>43770</v>
      </c>
      <c r="B29" s="11">
        <v>60000</v>
      </c>
      <c r="C29" s="11">
        <v>0</v>
      </c>
      <c r="D29" s="11">
        <v>27421.84</v>
      </c>
      <c r="E29" s="11">
        <v>1150</v>
      </c>
      <c r="F29" s="11">
        <v>520</v>
      </c>
      <c r="G29" s="11">
        <v>7590</v>
      </c>
      <c r="H29" s="11">
        <v>12000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</row>
    <row r="30" spans="1:13" x14ac:dyDescent="0.25">
      <c r="A30" s="21">
        <v>43800</v>
      </c>
      <c r="B30" s="11">
        <v>60000</v>
      </c>
      <c r="C30" s="11">
        <v>0</v>
      </c>
      <c r="D30" s="11">
        <v>27421.84</v>
      </c>
      <c r="E30" s="11">
        <v>1150</v>
      </c>
      <c r="F30" s="11">
        <v>520</v>
      </c>
      <c r="G30" s="11">
        <v>7590</v>
      </c>
      <c r="H30" s="11">
        <v>12000</v>
      </c>
      <c r="I30" s="11">
        <v>0</v>
      </c>
      <c r="J30" s="11">
        <v>0</v>
      </c>
      <c r="K30" s="11">
        <v>350</v>
      </c>
      <c r="L30" s="11">
        <v>0</v>
      </c>
      <c r="M30" s="11">
        <v>0</v>
      </c>
    </row>
    <row r="31" spans="1:13" x14ac:dyDescent="0.25">
      <c r="A31" s="20">
        <v>43831</v>
      </c>
      <c r="B31" s="11">
        <v>282666.67</v>
      </c>
      <c r="C31" s="11">
        <v>0</v>
      </c>
      <c r="D31" s="11">
        <v>27421.84</v>
      </c>
      <c r="E31" s="11">
        <v>1150</v>
      </c>
      <c r="F31" s="11">
        <v>520</v>
      </c>
      <c r="G31" s="11">
        <v>7590</v>
      </c>
      <c r="H31" s="11">
        <v>12000</v>
      </c>
      <c r="I31" s="11">
        <v>0</v>
      </c>
      <c r="J31" s="11">
        <v>0</v>
      </c>
      <c r="K31" s="11">
        <v>600</v>
      </c>
      <c r="L31" s="11">
        <v>0</v>
      </c>
      <c r="M31" s="11">
        <v>0</v>
      </c>
    </row>
    <row r="32" spans="1:13" x14ac:dyDescent="0.25">
      <c r="A32" s="20">
        <v>43862</v>
      </c>
      <c r="B32" s="11">
        <v>60000</v>
      </c>
      <c r="C32" s="11">
        <v>0</v>
      </c>
      <c r="D32" s="11">
        <v>39421.839999999997</v>
      </c>
      <c r="E32" s="11">
        <v>1150</v>
      </c>
      <c r="F32" s="11">
        <v>520</v>
      </c>
      <c r="G32" s="11">
        <v>7590</v>
      </c>
      <c r="H32" s="11">
        <v>12000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</row>
    <row r="33" spans="1:13" x14ac:dyDescent="0.25">
      <c r="A33" s="20">
        <v>43891</v>
      </c>
      <c r="B33" s="11">
        <v>60000</v>
      </c>
      <c r="C33" s="11">
        <v>0</v>
      </c>
      <c r="D33" s="11">
        <v>29296.84</v>
      </c>
      <c r="E33" s="11">
        <v>1150</v>
      </c>
      <c r="F33" s="11">
        <v>520</v>
      </c>
      <c r="G33" s="11">
        <v>7590</v>
      </c>
      <c r="H33" s="11">
        <v>12000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</row>
    <row r="34" spans="1:13" x14ac:dyDescent="0.25">
      <c r="A34" s="20">
        <v>43922</v>
      </c>
      <c r="B34" s="11">
        <v>0</v>
      </c>
      <c r="C34" s="11">
        <v>0</v>
      </c>
      <c r="D34" s="11">
        <v>29296.84</v>
      </c>
      <c r="E34" s="11">
        <v>1150</v>
      </c>
      <c r="F34" s="11">
        <v>520</v>
      </c>
      <c r="G34" s="11">
        <v>7590</v>
      </c>
      <c r="H34" s="11">
        <v>12000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</row>
    <row r="35" spans="1:13" x14ac:dyDescent="0.25">
      <c r="A35" s="20">
        <v>43952</v>
      </c>
      <c r="B35" s="11">
        <v>0</v>
      </c>
      <c r="C35" s="11">
        <v>0</v>
      </c>
      <c r="D35" s="11">
        <v>29296.84</v>
      </c>
      <c r="E35" s="11">
        <v>1150</v>
      </c>
      <c r="F35" s="11">
        <v>520</v>
      </c>
      <c r="G35" s="11">
        <v>7590</v>
      </c>
      <c r="H35" s="11">
        <v>12000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</row>
    <row r="36" spans="1:13" x14ac:dyDescent="0.25">
      <c r="A36" s="20">
        <v>43983</v>
      </c>
      <c r="B36" s="11">
        <v>0</v>
      </c>
      <c r="C36" s="11">
        <v>0</v>
      </c>
      <c r="D36" s="11">
        <v>29296.84</v>
      </c>
      <c r="E36" s="11">
        <v>1150</v>
      </c>
      <c r="F36" s="11">
        <v>520</v>
      </c>
      <c r="G36" s="11">
        <v>7590</v>
      </c>
      <c r="H36" s="11">
        <v>12000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</row>
    <row r="37" spans="1:13" x14ac:dyDescent="0.25">
      <c r="A37" s="20">
        <v>44013</v>
      </c>
      <c r="B37" s="11">
        <v>0</v>
      </c>
      <c r="C37" s="11">
        <v>0</v>
      </c>
      <c r="D37" s="11">
        <v>375</v>
      </c>
      <c r="E37" s="11">
        <v>0</v>
      </c>
      <c r="F37" s="11">
        <v>0</v>
      </c>
      <c r="G37" s="11">
        <v>0</v>
      </c>
      <c r="H37" s="11">
        <v>6000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</row>
    <row r="38" spans="1:13" x14ac:dyDescent="0.25">
      <c r="A38" s="20">
        <v>44044</v>
      </c>
      <c r="B38" s="11">
        <v>0</v>
      </c>
      <c r="C38" s="11">
        <v>0</v>
      </c>
      <c r="D38" s="11">
        <v>59156.18</v>
      </c>
      <c r="E38" s="11">
        <v>2300</v>
      </c>
      <c r="F38" s="11">
        <v>1040</v>
      </c>
      <c r="G38" s="11">
        <v>15180</v>
      </c>
      <c r="H38" s="11">
        <v>18000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</row>
    <row r="39" spans="1:13" x14ac:dyDescent="0.25">
      <c r="A39" s="20">
        <v>44075</v>
      </c>
      <c r="B39" s="11">
        <v>0</v>
      </c>
      <c r="C39" s="11">
        <v>0</v>
      </c>
      <c r="D39" s="11">
        <v>29296.84</v>
      </c>
      <c r="E39" s="11">
        <v>1150</v>
      </c>
      <c r="F39" s="11">
        <v>520</v>
      </c>
      <c r="G39" s="11">
        <v>7590</v>
      </c>
      <c r="H39" s="11">
        <v>16000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</row>
    <row r="40" spans="1:13" x14ac:dyDescent="0.25">
      <c r="A40" s="20">
        <v>44105</v>
      </c>
      <c r="B40" s="11">
        <v>0</v>
      </c>
      <c r="C40" s="11">
        <v>0</v>
      </c>
      <c r="D40" s="11">
        <v>30046.84</v>
      </c>
      <c r="E40" s="11">
        <v>1150</v>
      </c>
      <c r="F40" s="11">
        <v>520</v>
      </c>
      <c r="G40" s="11">
        <v>7590</v>
      </c>
      <c r="H40" s="11">
        <v>16000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</row>
    <row r="41" spans="1:13" x14ac:dyDescent="0.25">
      <c r="A41" s="20">
        <v>44136</v>
      </c>
      <c r="B41" s="11">
        <v>0</v>
      </c>
      <c r="C41" s="11">
        <v>0</v>
      </c>
      <c r="D41" s="11">
        <v>29296.84</v>
      </c>
      <c r="E41" s="11">
        <v>1150</v>
      </c>
      <c r="F41" s="11">
        <v>520</v>
      </c>
      <c r="G41" s="11">
        <v>7590</v>
      </c>
      <c r="H41" s="11">
        <v>16000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</row>
    <row r="42" spans="1:13" x14ac:dyDescent="0.25">
      <c r="A42" s="20">
        <v>44166</v>
      </c>
      <c r="B42" s="11">
        <v>0</v>
      </c>
      <c r="C42" s="11">
        <v>0</v>
      </c>
      <c r="D42" s="11">
        <v>37396.839999999997</v>
      </c>
      <c r="E42" s="11">
        <v>1150</v>
      </c>
      <c r="F42" s="11">
        <v>520</v>
      </c>
      <c r="G42" s="11">
        <v>7590</v>
      </c>
      <c r="H42" s="11">
        <v>16000</v>
      </c>
      <c r="I42" s="11">
        <v>0</v>
      </c>
      <c r="J42" s="11">
        <v>0</v>
      </c>
      <c r="K42" s="11">
        <v>600</v>
      </c>
      <c r="L42" s="11">
        <v>0</v>
      </c>
      <c r="M42" s="11">
        <v>0</v>
      </c>
    </row>
    <row r="43" spans="1:13" x14ac:dyDescent="0.25">
      <c r="A43" s="21">
        <v>44197</v>
      </c>
      <c r="B43" s="11">
        <v>0</v>
      </c>
      <c r="C43" s="11">
        <v>0</v>
      </c>
      <c r="D43" s="15">
        <v>30046.84</v>
      </c>
      <c r="E43" s="11">
        <v>1150</v>
      </c>
      <c r="F43" s="11">
        <v>0</v>
      </c>
      <c r="G43" s="11">
        <v>7590</v>
      </c>
      <c r="H43" s="11">
        <v>16000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</row>
    <row r="44" spans="1:13" x14ac:dyDescent="0.25">
      <c r="A44" s="21">
        <v>44228</v>
      </c>
      <c r="B44" s="11">
        <v>0</v>
      </c>
      <c r="C44" s="11">
        <v>0</v>
      </c>
      <c r="D44" s="15">
        <v>30046.84</v>
      </c>
      <c r="E44" s="11">
        <v>1150</v>
      </c>
      <c r="F44" s="11">
        <v>0</v>
      </c>
      <c r="G44" s="11">
        <v>0</v>
      </c>
      <c r="H44" s="11">
        <v>16000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</row>
    <row r="45" spans="1:13" x14ac:dyDescent="0.25">
      <c r="A45" s="21">
        <v>44256</v>
      </c>
      <c r="B45" s="11">
        <v>0</v>
      </c>
      <c r="C45" s="11">
        <v>0</v>
      </c>
      <c r="D45" s="15">
        <v>30046.84</v>
      </c>
      <c r="E45" s="11">
        <v>1150</v>
      </c>
      <c r="F45" s="11">
        <v>1560</v>
      </c>
      <c r="G45" s="11">
        <v>0</v>
      </c>
      <c r="H45" s="11">
        <v>16000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</row>
    <row r="46" spans="1:13" x14ac:dyDescent="0.25">
      <c r="A46" s="21">
        <v>44287</v>
      </c>
      <c r="B46" s="11">
        <v>0</v>
      </c>
      <c r="C46" s="11">
        <v>0</v>
      </c>
      <c r="D46" s="15">
        <v>30046.84</v>
      </c>
      <c r="E46" s="11">
        <v>1150</v>
      </c>
      <c r="F46" s="11">
        <v>520</v>
      </c>
      <c r="G46" s="15">
        <v>93690</v>
      </c>
      <c r="H46" s="11">
        <v>16000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</row>
    <row r="47" spans="1:13" x14ac:dyDescent="0.25">
      <c r="A47" s="21">
        <v>44317</v>
      </c>
      <c r="B47" s="11">
        <v>0</v>
      </c>
      <c r="C47" s="11">
        <v>0</v>
      </c>
      <c r="D47" s="15">
        <v>30046.84</v>
      </c>
      <c r="E47" s="11">
        <v>1150</v>
      </c>
      <c r="F47" s="11">
        <v>520</v>
      </c>
      <c r="G47" s="15">
        <v>3470</v>
      </c>
      <c r="H47" s="11">
        <v>16000</v>
      </c>
      <c r="I47" s="15">
        <v>420</v>
      </c>
      <c r="J47" s="15">
        <v>0</v>
      </c>
      <c r="K47" s="11">
        <v>0</v>
      </c>
      <c r="L47" s="11">
        <v>0</v>
      </c>
      <c r="M47" s="11">
        <v>0</v>
      </c>
    </row>
    <row r="48" spans="1:13" x14ac:dyDescent="0.25">
      <c r="A48" s="21">
        <v>44348</v>
      </c>
      <c r="B48" s="11">
        <v>0</v>
      </c>
      <c r="C48" s="11">
        <v>0</v>
      </c>
      <c r="D48" s="15">
        <v>30046.84</v>
      </c>
      <c r="E48" s="11">
        <v>1150</v>
      </c>
      <c r="F48" s="11">
        <v>520</v>
      </c>
      <c r="G48" s="15">
        <v>3470</v>
      </c>
      <c r="H48" s="11">
        <v>16000</v>
      </c>
      <c r="I48" s="15">
        <v>420</v>
      </c>
      <c r="J48" s="15">
        <v>0</v>
      </c>
      <c r="K48" s="11">
        <v>0</v>
      </c>
      <c r="L48" s="11">
        <v>0</v>
      </c>
      <c r="M48" s="11">
        <v>0</v>
      </c>
    </row>
    <row r="49" spans="1:13" x14ac:dyDescent="0.25">
      <c r="A49" s="21">
        <v>44378</v>
      </c>
      <c r="B49" s="11">
        <v>0</v>
      </c>
      <c r="C49" s="11">
        <v>0</v>
      </c>
      <c r="D49" s="11">
        <v>29109.34</v>
      </c>
      <c r="E49" s="11">
        <v>0</v>
      </c>
      <c r="F49" s="11">
        <v>520</v>
      </c>
      <c r="G49" s="15">
        <v>3470</v>
      </c>
      <c r="H49" s="11">
        <v>16000</v>
      </c>
      <c r="I49" s="15">
        <v>420</v>
      </c>
      <c r="J49" s="15">
        <v>0</v>
      </c>
      <c r="K49" s="11">
        <v>0</v>
      </c>
      <c r="L49" s="11">
        <v>0</v>
      </c>
      <c r="M49" s="11">
        <v>0</v>
      </c>
    </row>
    <row r="50" spans="1:13" x14ac:dyDescent="0.25">
      <c r="A50" s="21">
        <v>44409</v>
      </c>
      <c r="B50" s="11">
        <v>0</v>
      </c>
      <c r="C50" s="11">
        <v>0</v>
      </c>
      <c r="D50" s="11">
        <v>30221.84</v>
      </c>
      <c r="E50" s="11">
        <v>0</v>
      </c>
      <c r="F50" s="11">
        <v>520</v>
      </c>
      <c r="G50" s="15">
        <v>72560</v>
      </c>
      <c r="H50" s="11">
        <v>16000</v>
      </c>
      <c r="I50" s="15">
        <v>420</v>
      </c>
      <c r="J50" s="15">
        <v>0</v>
      </c>
      <c r="K50" s="11">
        <v>800</v>
      </c>
      <c r="L50" s="11">
        <v>0</v>
      </c>
      <c r="M50" s="11">
        <v>0</v>
      </c>
    </row>
    <row r="51" spans="1:13" x14ac:dyDescent="0.25">
      <c r="A51" s="21">
        <v>44440</v>
      </c>
      <c r="B51" s="11">
        <v>0</v>
      </c>
      <c r="C51" s="11">
        <v>0</v>
      </c>
      <c r="D51" s="11">
        <v>30221.84</v>
      </c>
      <c r="E51" s="11">
        <v>0</v>
      </c>
      <c r="F51" s="11">
        <v>520</v>
      </c>
      <c r="G51" s="15">
        <v>13340</v>
      </c>
      <c r="H51" s="11">
        <v>16000</v>
      </c>
      <c r="I51" s="15">
        <v>420</v>
      </c>
      <c r="J51" s="15">
        <v>0</v>
      </c>
      <c r="K51" s="11">
        <v>0</v>
      </c>
      <c r="L51" s="11">
        <v>0</v>
      </c>
      <c r="M51" s="11">
        <v>18200</v>
      </c>
    </row>
    <row r="52" spans="1:13" x14ac:dyDescent="0.25">
      <c r="A52" s="21">
        <v>44470</v>
      </c>
      <c r="B52" s="11">
        <v>0</v>
      </c>
      <c r="C52" s="11">
        <v>0</v>
      </c>
      <c r="D52" s="15">
        <v>36971.839999999997</v>
      </c>
      <c r="E52" s="11">
        <v>0</v>
      </c>
      <c r="F52" s="11">
        <v>520</v>
      </c>
      <c r="G52" s="15">
        <v>13340</v>
      </c>
      <c r="H52" s="11">
        <v>16000</v>
      </c>
      <c r="I52" s="15">
        <v>420</v>
      </c>
      <c r="J52" s="15">
        <v>0</v>
      </c>
      <c r="K52" s="11">
        <v>0</v>
      </c>
      <c r="L52" s="11">
        <v>0</v>
      </c>
      <c r="M52" s="11">
        <v>0</v>
      </c>
    </row>
    <row r="53" spans="1:13" x14ac:dyDescent="0.25">
      <c r="A53" s="21">
        <v>44501</v>
      </c>
      <c r="B53" s="11">
        <v>247226.68</v>
      </c>
      <c r="C53" s="11">
        <v>-138060.34</v>
      </c>
      <c r="D53" s="15">
        <v>4675</v>
      </c>
      <c r="E53" s="11">
        <v>0</v>
      </c>
      <c r="F53" s="11">
        <v>520</v>
      </c>
      <c r="G53" s="15">
        <v>13340</v>
      </c>
      <c r="H53" s="11">
        <v>16000</v>
      </c>
      <c r="I53" s="15">
        <v>3570</v>
      </c>
      <c r="J53" s="15">
        <v>-2520</v>
      </c>
      <c r="K53" s="11">
        <v>0</v>
      </c>
      <c r="L53" s="11">
        <v>0</v>
      </c>
      <c r="M53" s="11">
        <v>750</v>
      </c>
    </row>
    <row r="54" spans="1:13" x14ac:dyDescent="0.25">
      <c r="A54" s="21">
        <v>44531</v>
      </c>
      <c r="B54" s="11">
        <v>0</v>
      </c>
      <c r="C54" s="11">
        <v>0</v>
      </c>
      <c r="D54" s="11">
        <v>5800</v>
      </c>
      <c r="E54" s="11">
        <v>0</v>
      </c>
      <c r="F54" s="11">
        <v>520</v>
      </c>
      <c r="G54" s="15">
        <v>13340</v>
      </c>
      <c r="H54" s="11">
        <v>16000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</row>
    <row r="55" spans="1:13" x14ac:dyDescent="0.25">
      <c r="A55" s="20">
        <v>44562</v>
      </c>
      <c r="B55" s="11">
        <v>0</v>
      </c>
      <c r="C55" s="11">
        <v>0</v>
      </c>
      <c r="D55" s="11">
        <v>26735</v>
      </c>
      <c r="E55" s="11">
        <v>0</v>
      </c>
      <c r="F55" s="12">
        <v>0</v>
      </c>
      <c r="G55" s="15">
        <v>13340</v>
      </c>
      <c r="H55" s="11">
        <v>16000</v>
      </c>
      <c r="I55" s="12">
        <v>420</v>
      </c>
      <c r="J55" s="11">
        <v>0</v>
      </c>
      <c r="K55" s="11">
        <v>0</v>
      </c>
      <c r="L55" s="11">
        <v>0</v>
      </c>
      <c r="M55" s="11">
        <v>2300</v>
      </c>
    </row>
    <row r="56" spans="1:13" x14ac:dyDescent="0.25">
      <c r="A56" s="20">
        <v>44593</v>
      </c>
      <c r="B56" s="11">
        <v>0</v>
      </c>
      <c r="C56" s="11">
        <v>0</v>
      </c>
      <c r="D56" s="11">
        <v>19985</v>
      </c>
      <c r="E56" s="11">
        <v>0</v>
      </c>
      <c r="F56" s="12">
        <v>0</v>
      </c>
      <c r="G56" s="15">
        <v>13340</v>
      </c>
      <c r="H56" s="11">
        <v>16000</v>
      </c>
      <c r="I56" s="12">
        <v>420</v>
      </c>
      <c r="J56" s="11">
        <v>0</v>
      </c>
      <c r="K56" s="11">
        <v>0</v>
      </c>
      <c r="L56" s="11">
        <v>0</v>
      </c>
      <c r="M56" s="11">
        <v>0</v>
      </c>
    </row>
    <row r="57" spans="1:13" x14ac:dyDescent="0.25">
      <c r="A57" s="20">
        <v>44621</v>
      </c>
      <c r="B57" s="11">
        <v>0</v>
      </c>
      <c r="C57" s="11">
        <v>0</v>
      </c>
      <c r="D57" s="11">
        <v>19985</v>
      </c>
      <c r="E57" s="12">
        <v>12062.26</v>
      </c>
      <c r="F57" s="12">
        <v>1921.53</v>
      </c>
      <c r="G57" s="15">
        <v>13340</v>
      </c>
      <c r="H57" s="11">
        <v>16000</v>
      </c>
      <c r="I57" s="12">
        <v>350</v>
      </c>
      <c r="J57" s="11">
        <v>0</v>
      </c>
      <c r="K57" s="11">
        <v>0</v>
      </c>
      <c r="L57" s="11">
        <v>0</v>
      </c>
      <c r="M57" s="11">
        <v>0</v>
      </c>
    </row>
    <row r="58" spans="1:13" x14ac:dyDescent="0.25">
      <c r="A58" s="20">
        <v>44652</v>
      </c>
      <c r="B58" s="11">
        <v>0</v>
      </c>
      <c r="C58" s="11">
        <v>0</v>
      </c>
      <c r="D58" s="11">
        <v>19985</v>
      </c>
      <c r="E58" s="12">
        <v>1340.25</v>
      </c>
      <c r="F58" s="12">
        <v>640.51</v>
      </c>
      <c r="G58" s="15">
        <v>13340</v>
      </c>
      <c r="H58" s="11">
        <v>16000</v>
      </c>
      <c r="I58" s="12">
        <f>350+350+210+175</f>
        <v>1085</v>
      </c>
      <c r="J58" s="11">
        <v>-840</v>
      </c>
      <c r="K58" s="11">
        <v>0</v>
      </c>
      <c r="L58" s="11">
        <v>0</v>
      </c>
      <c r="M58" s="11">
        <v>0</v>
      </c>
    </row>
    <row r="59" spans="1:13" x14ac:dyDescent="0.25">
      <c r="A59" s="20">
        <v>44682</v>
      </c>
      <c r="B59" s="11">
        <v>0</v>
      </c>
      <c r="C59" s="11">
        <v>0</v>
      </c>
      <c r="D59" s="11">
        <v>64085</v>
      </c>
      <c r="E59" s="12">
        <v>1340.25</v>
      </c>
      <c r="F59" s="12">
        <v>640.51</v>
      </c>
      <c r="G59" s="11">
        <v>13340</v>
      </c>
      <c r="H59" s="11">
        <v>16000</v>
      </c>
      <c r="I59" s="12">
        <v>350</v>
      </c>
      <c r="J59" s="11">
        <v>0</v>
      </c>
      <c r="K59" s="11">
        <v>0</v>
      </c>
      <c r="L59" s="11">
        <v>0</v>
      </c>
      <c r="M59" s="11">
        <v>0</v>
      </c>
    </row>
    <row r="60" spans="1:13" x14ac:dyDescent="0.25">
      <c r="A60" s="20">
        <v>44713</v>
      </c>
      <c r="B60" s="11">
        <v>0</v>
      </c>
      <c r="C60" s="11">
        <v>0</v>
      </c>
      <c r="D60" s="11">
        <v>26285</v>
      </c>
      <c r="E60" s="12">
        <v>1340.25</v>
      </c>
      <c r="F60" s="12">
        <v>640.51</v>
      </c>
      <c r="G60" s="11">
        <v>13340</v>
      </c>
      <c r="H60" s="11">
        <v>16000</v>
      </c>
      <c r="I60" s="12">
        <v>350</v>
      </c>
      <c r="J60" s="11">
        <v>0</v>
      </c>
      <c r="K60" s="11">
        <v>0</v>
      </c>
      <c r="L60" s="11">
        <v>0</v>
      </c>
      <c r="M60" s="11">
        <v>0</v>
      </c>
    </row>
    <row r="61" spans="1:13" x14ac:dyDescent="0.25">
      <c r="A61" s="20">
        <v>44743</v>
      </c>
      <c r="B61" s="11">
        <v>0</v>
      </c>
      <c r="C61" s="11">
        <v>0</v>
      </c>
      <c r="D61" s="11">
        <v>28985</v>
      </c>
      <c r="E61" s="12">
        <v>1340.25</v>
      </c>
      <c r="F61" s="12">
        <v>640.51</v>
      </c>
      <c r="G61" s="11">
        <v>13340</v>
      </c>
      <c r="H61" s="11">
        <v>16000</v>
      </c>
      <c r="I61" s="12">
        <v>350</v>
      </c>
      <c r="J61" s="11">
        <v>0</v>
      </c>
      <c r="K61" s="11">
        <v>0</v>
      </c>
      <c r="L61" s="11">
        <v>0</v>
      </c>
      <c r="M61" s="11">
        <v>0</v>
      </c>
    </row>
    <row r="62" spans="1:13" x14ac:dyDescent="0.25">
      <c r="A62" s="20">
        <v>44774</v>
      </c>
      <c r="B62" s="11">
        <v>0</v>
      </c>
      <c r="C62" s="11">
        <v>0</v>
      </c>
      <c r="D62" s="11">
        <v>28985</v>
      </c>
      <c r="E62" s="12">
        <v>1340.25</v>
      </c>
      <c r="F62" s="12">
        <v>640.51</v>
      </c>
      <c r="G62" s="11">
        <v>13340</v>
      </c>
      <c r="H62" s="11">
        <v>16000</v>
      </c>
      <c r="I62" s="12">
        <v>350</v>
      </c>
      <c r="J62" s="11">
        <v>0</v>
      </c>
      <c r="K62" s="11">
        <v>0</v>
      </c>
      <c r="L62" s="11">
        <v>0</v>
      </c>
      <c r="M62" s="11">
        <v>2000</v>
      </c>
    </row>
    <row r="63" spans="1:13" x14ac:dyDescent="0.25">
      <c r="A63" s="20">
        <v>44805</v>
      </c>
      <c r="B63" s="11">
        <v>0</v>
      </c>
      <c r="C63" s="11">
        <v>0</v>
      </c>
      <c r="D63" s="11">
        <v>28985</v>
      </c>
      <c r="E63" s="12">
        <v>1340.25</v>
      </c>
      <c r="F63" s="12">
        <v>640.51</v>
      </c>
      <c r="G63" s="11">
        <v>13340</v>
      </c>
      <c r="H63" s="11">
        <v>16000</v>
      </c>
      <c r="I63" s="12">
        <v>350</v>
      </c>
      <c r="J63" s="11">
        <v>0</v>
      </c>
      <c r="K63" s="11">
        <v>0</v>
      </c>
      <c r="L63" s="11">
        <v>0</v>
      </c>
      <c r="M63" s="11">
        <v>0</v>
      </c>
    </row>
    <row r="64" spans="1:13" x14ac:dyDescent="0.25">
      <c r="A64" s="20">
        <v>44835</v>
      </c>
      <c r="B64" s="11">
        <v>0</v>
      </c>
      <c r="C64" s="11">
        <v>0</v>
      </c>
      <c r="D64" s="11">
        <v>28985</v>
      </c>
      <c r="E64" s="12">
        <v>1340.25</v>
      </c>
      <c r="F64" s="12">
        <v>640.51</v>
      </c>
      <c r="G64" s="11">
        <v>13340</v>
      </c>
      <c r="H64" s="11">
        <v>16000</v>
      </c>
      <c r="I64" s="12">
        <f>350+350+350</f>
        <v>1050</v>
      </c>
      <c r="J64" s="11">
        <v>-700</v>
      </c>
      <c r="K64" s="11">
        <v>0</v>
      </c>
      <c r="L64" s="11">
        <v>0</v>
      </c>
      <c r="M64" s="11">
        <v>0</v>
      </c>
    </row>
    <row r="65" spans="1:13" x14ac:dyDescent="0.25">
      <c r="A65" s="20">
        <v>44866</v>
      </c>
      <c r="B65" s="11">
        <v>0</v>
      </c>
      <c r="C65" s="11">
        <v>0</v>
      </c>
      <c r="D65" s="11">
        <v>23860</v>
      </c>
      <c r="E65" s="12">
        <v>1340.25</v>
      </c>
      <c r="F65" s="12">
        <v>640.51</v>
      </c>
      <c r="G65" s="11">
        <v>13340</v>
      </c>
      <c r="H65" s="11">
        <v>16000</v>
      </c>
      <c r="I65" s="12">
        <v>350</v>
      </c>
      <c r="J65" s="11">
        <v>0</v>
      </c>
      <c r="K65" s="11">
        <v>0</v>
      </c>
      <c r="L65" s="11">
        <v>0</v>
      </c>
      <c r="M65" s="11">
        <v>0</v>
      </c>
    </row>
    <row r="66" spans="1:13" x14ac:dyDescent="0.25">
      <c r="A66" s="20">
        <v>44896</v>
      </c>
      <c r="B66" s="11">
        <v>514800</v>
      </c>
      <c r="C66" s="11">
        <v>0</v>
      </c>
      <c r="D66" s="11">
        <v>23860</v>
      </c>
      <c r="E66" s="12">
        <v>1340.25</v>
      </c>
      <c r="F66" s="12">
        <v>640.51</v>
      </c>
      <c r="G66" s="11">
        <v>13340</v>
      </c>
      <c r="H66" s="11">
        <v>16000</v>
      </c>
      <c r="I66" s="12">
        <v>350</v>
      </c>
      <c r="J66" s="11">
        <v>0</v>
      </c>
      <c r="K66" s="11">
        <v>0</v>
      </c>
      <c r="L66" s="11">
        <v>0</v>
      </c>
      <c r="M66" s="11">
        <v>0</v>
      </c>
    </row>
    <row r="67" spans="1:13" x14ac:dyDescent="0.25">
      <c r="A67" s="21">
        <v>44927</v>
      </c>
      <c r="B67" s="12">
        <v>272880.07</v>
      </c>
      <c r="C67" s="11">
        <v>0</v>
      </c>
      <c r="D67" s="11">
        <v>4350</v>
      </c>
      <c r="E67" s="12">
        <v>1340.25</v>
      </c>
      <c r="F67" s="12">
        <v>640.51</v>
      </c>
      <c r="G67" s="11">
        <v>13340</v>
      </c>
      <c r="H67" s="11">
        <v>16000</v>
      </c>
      <c r="I67" s="11">
        <v>0</v>
      </c>
      <c r="J67" s="11">
        <v>0</v>
      </c>
      <c r="K67" s="11">
        <v>0</v>
      </c>
      <c r="L67" s="11">
        <v>0</v>
      </c>
      <c r="M67" s="12">
        <f>25200+33712</f>
        <v>58912</v>
      </c>
    </row>
    <row r="68" spans="1:13" x14ac:dyDescent="0.25">
      <c r="A68" s="21">
        <v>44958</v>
      </c>
      <c r="B68" s="12">
        <v>321478.2</v>
      </c>
      <c r="C68" s="11">
        <v>0</v>
      </c>
      <c r="D68" s="11">
        <v>21610</v>
      </c>
      <c r="E68" s="12">
        <v>1340.25</v>
      </c>
      <c r="F68" s="12">
        <v>640.51</v>
      </c>
      <c r="G68" s="11">
        <v>9870</v>
      </c>
      <c r="H68" s="11">
        <v>16000</v>
      </c>
      <c r="I68" s="11">
        <v>350</v>
      </c>
      <c r="J68" s="11">
        <v>0</v>
      </c>
      <c r="K68" s="11">
        <v>0</v>
      </c>
      <c r="L68" s="11">
        <v>0</v>
      </c>
      <c r="M68" s="12">
        <f>87975+23550</f>
        <v>111525</v>
      </c>
    </row>
    <row r="69" spans="1:13" x14ac:dyDescent="0.25">
      <c r="A69" s="21">
        <v>44986</v>
      </c>
      <c r="B69" s="13">
        <f>45828.67+41104.36+46728.98</f>
        <v>133662.01</v>
      </c>
      <c r="C69" s="11">
        <v>0</v>
      </c>
      <c r="D69" s="11">
        <v>37410</v>
      </c>
      <c r="E69" s="12">
        <v>1340.25</v>
      </c>
      <c r="F69" s="12">
        <v>640.51</v>
      </c>
      <c r="G69" s="11">
        <v>0</v>
      </c>
      <c r="H69" s="11">
        <v>16000</v>
      </c>
      <c r="I69" s="11">
        <v>0</v>
      </c>
      <c r="J69" s="11">
        <v>0</v>
      </c>
      <c r="K69" s="11">
        <v>0</v>
      </c>
      <c r="L69" s="11">
        <v>0</v>
      </c>
      <c r="M69" s="12">
        <f>1200+1000+1000+850+4800+2000+400+750+2100</f>
        <v>14100</v>
      </c>
    </row>
    <row r="70" spans="1:13" x14ac:dyDescent="0.25">
      <c r="A70" s="21">
        <v>45017</v>
      </c>
      <c r="B70" s="13">
        <f>65420.56+22412.77</f>
        <v>87833.33</v>
      </c>
      <c r="C70" s="11">
        <v>0</v>
      </c>
      <c r="D70" s="11">
        <v>26347.57</v>
      </c>
      <c r="E70" s="12">
        <v>1340.25</v>
      </c>
      <c r="F70" s="12">
        <v>640.51</v>
      </c>
      <c r="G70" s="11">
        <v>0</v>
      </c>
      <c r="H70" s="11">
        <v>16000</v>
      </c>
      <c r="I70" s="11">
        <v>0</v>
      </c>
      <c r="J70" s="11">
        <v>0</v>
      </c>
      <c r="K70" s="11">
        <v>0</v>
      </c>
      <c r="L70" s="11">
        <v>0</v>
      </c>
      <c r="M70" s="12">
        <f>550+1200+6000+450</f>
        <v>8200</v>
      </c>
    </row>
    <row r="71" spans="1:13" x14ac:dyDescent="0.25">
      <c r="A71" s="21">
        <v>45047</v>
      </c>
      <c r="B71" s="13">
        <v>87833.37</v>
      </c>
      <c r="C71" s="11">
        <v>0</v>
      </c>
      <c r="D71" s="11">
        <v>23775.3</v>
      </c>
      <c r="E71" s="12">
        <v>1340.25</v>
      </c>
      <c r="F71" s="12">
        <v>640.51</v>
      </c>
      <c r="G71" s="11">
        <v>0</v>
      </c>
      <c r="H71" s="11">
        <v>16000</v>
      </c>
      <c r="I71" s="11">
        <v>1225</v>
      </c>
      <c r="J71" s="11">
        <v>0</v>
      </c>
      <c r="K71" s="11">
        <v>0</v>
      </c>
      <c r="L71" s="11">
        <v>0</v>
      </c>
      <c r="M71" s="12">
        <v>15150</v>
      </c>
    </row>
    <row r="72" spans="1:13" x14ac:dyDescent="0.25">
      <c r="A72" s="21">
        <v>45078</v>
      </c>
      <c r="B72" s="13">
        <f>65420.56+22412.77</f>
        <v>87833.33</v>
      </c>
      <c r="C72" s="11">
        <v>0</v>
      </c>
      <c r="D72" s="11">
        <v>49710</v>
      </c>
      <c r="E72" s="12">
        <v>1340.25</v>
      </c>
      <c r="F72" s="12">
        <v>640.51</v>
      </c>
      <c r="G72" s="11">
        <v>0</v>
      </c>
      <c r="H72" s="11">
        <v>16000</v>
      </c>
      <c r="I72" s="11">
        <v>0</v>
      </c>
      <c r="J72" s="11">
        <v>0</v>
      </c>
      <c r="K72" s="11">
        <v>0</v>
      </c>
      <c r="L72" s="11">
        <v>0</v>
      </c>
      <c r="M72" s="12">
        <v>8450</v>
      </c>
    </row>
    <row r="73" spans="1:13" ht="16.5" x14ac:dyDescent="0.3">
      <c r="A73" s="21">
        <v>45108</v>
      </c>
      <c r="B73" s="13">
        <v>87833.13</v>
      </c>
      <c r="C73" s="6">
        <v>0</v>
      </c>
      <c r="D73" s="16">
        <v>17210</v>
      </c>
      <c r="E73" s="12">
        <v>1340.25</v>
      </c>
      <c r="F73" s="12">
        <v>640.51</v>
      </c>
      <c r="G73" s="5">
        <v>0</v>
      </c>
      <c r="H73" s="11">
        <v>16000</v>
      </c>
      <c r="I73" s="6">
        <v>0</v>
      </c>
      <c r="J73" s="6">
        <v>0</v>
      </c>
      <c r="K73" s="6">
        <v>0</v>
      </c>
      <c r="L73" s="6">
        <v>0</v>
      </c>
      <c r="M73" s="16">
        <v>31949.53</v>
      </c>
    </row>
    <row r="74" spans="1:13" s="18" customFormat="1" x14ac:dyDescent="0.25">
      <c r="A74" s="21">
        <v>45139</v>
      </c>
      <c r="B74" s="13">
        <v>87833.33</v>
      </c>
      <c r="C74" s="16">
        <v>0</v>
      </c>
      <c r="D74" s="16">
        <v>23660</v>
      </c>
      <c r="E74" s="12">
        <v>1340.25</v>
      </c>
      <c r="F74" s="12">
        <v>640.51</v>
      </c>
      <c r="G74" s="16">
        <v>189270</v>
      </c>
      <c r="H74" s="11">
        <v>16000</v>
      </c>
      <c r="I74" s="16">
        <v>0</v>
      </c>
      <c r="J74" s="16">
        <v>0</v>
      </c>
      <c r="K74" s="16">
        <v>0</v>
      </c>
      <c r="L74" s="16">
        <v>0</v>
      </c>
      <c r="M74" s="16">
        <v>19275</v>
      </c>
    </row>
    <row r="75" spans="1:13" ht="16.5" x14ac:dyDescent="0.3">
      <c r="A75" s="21">
        <v>45170</v>
      </c>
      <c r="B75" s="16">
        <v>87833.13</v>
      </c>
      <c r="C75" s="16">
        <v>0</v>
      </c>
      <c r="D75" s="16">
        <v>27910</v>
      </c>
      <c r="E75" s="12">
        <v>1340.25</v>
      </c>
      <c r="F75" s="12">
        <v>640.51</v>
      </c>
      <c r="G75" s="16">
        <v>15820</v>
      </c>
      <c r="H75" s="11">
        <v>16000</v>
      </c>
      <c r="I75" s="16">
        <v>0</v>
      </c>
      <c r="J75" s="16">
        <v>0</v>
      </c>
      <c r="K75" s="6">
        <v>0</v>
      </c>
      <c r="L75" s="6">
        <v>0</v>
      </c>
      <c r="M75" s="16">
        <v>11000</v>
      </c>
    </row>
    <row r="76" spans="1:13" x14ac:dyDescent="0.25">
      <c r="A76" s="21">
        <v>45200</v>
      </c>
      <c r="B76" s="16">
        <v>87833.13</v>
      </c>
      <c r="C76" s="16">
        <v>0</v>
      </c>
      <c r="D76" s="16">
        <v>26305</v>
      </c>
      <c r="E76" s="12">
        <v>1340.25</v>
      </c>
      <c r="F76" s="12">
        <v>640.51</v>
      </c>
      <c r="G76" s="16">
        <v>27540</v>
      </c>
      <c r="H76" s="11">
        <v>16000</v>
      </c>
      <c r="I76" s="16">
        <v>0</v>
      </c>
      <c r="J76" s="16">
        <v>0</v>
      </c>
      <c r="K76" s="16">
        <v>0</v>
      </c>
      <c r="L76" s="16">
        <v>0</v>
      </c>
      <c r="M76" s="16">
        <v>74750</v>
      </c>
    </row>
    <row r="77" spans="1:13" s="19" customFormat="1" x14ac:dyDescent="0.25">
      <c r="A77" s="21">
        <v>45231</v>
      </c>
      <c r="B77" s="16">
        <v>115316.68</v>
      </c>
      <c r="C77" s="16">
        <v>0</v>
      </c>
      <c r="D77" s="16">
        <v>25180</v>
      </c>
      <c r="E77" s="12">
        <v>1340.25</v>
      </c>
      <c r="F77" s="12">
        <v>640.51</v>
      </c>
      <c r="G77" s="16">
        <v>21680</v>
      </c>
      <c r="H77" s="11">
        <v>16000</v>
      </c>
      <c r="I77" s="16">
        <v>0</v>
      </c>
      <c r="J77" s="16">
        <v>0</v>
      </c>
      <c r="K77" s="16">
        <v>0</v>
      </c>
      <c r="L77" s="16">
        <v>0</v>
      </c>
      <c r="M77" s="16">
        <v>9000</v>
      </c>
    </row>
    <row r="78" spans="1:13" ht="16.5" x14ac:dyDescent="0.3">
      <c r="A78" s="21">
        <v>45261</v>
      </c>
      <c r="B78" s="16">
        <v>115316.68</v>
      </c>
      <c r="C78" s="6">
        <v>0</v>
      </c>
      <c r="D78" s="16">
        <v>25180</v>
      </c>
      <c r="E78" s="12">
        <v>1340.25</v>
      </c>
      <c r="F78" s="12">
        <v>640.51</v>
      </c>
      <c r="G78" s="16">
        <v>21680</v>
      </c>
      <c r="H78" s="11">
        <v>16000</v>
      </c>
      <c r="I78" s="18">
        <v>2975</v>
      </c>
      <c r="J78" s="16">
        <v>0</v>
      </c>
      <c r="K78" s="16">
        <v>0</v>
      </c>
      <c r="L78" s="16">
        <v>0</v>
      </c>
      <c r="M78" s="16">
        <v>12450</v>
      </c>
    </row>
    <row r="79" spans="1:13" ht="16.5" x14ac:dyDescent="0.3">
      <c r="A79" s="20">
        <v>45292</v>
      </c>
      <c r="B79" s="24">
        <v>115316.39</v>
      </c>
      <c r="C79" s="6">
        <v>0</v>
      </c>
      <c r="D79" s="25">
        <v>21610</v>
      </c>
      <c r="E79" s="12">
        <f>628.82+200</f>
        <v>828.82</v>
      </c>
      <c r="F79" s="12">
        <v>0</v>
      </c>
      <c r="G79" s="12">
        <f>SUM(C79:F79)</f>
        <v>22438.82</v>
      </c>
      <c r="H79" s="12">
        <f>43930+4625</f>
        <v>48555</v>
      </c>
      <c r="I79" s="13">
        <v>0</v>
      </c>
      <c r="J79" s="16">
        <v>0</v>
      </c>
      <c r="K79" s="16">
        <v>0</v>
      </c>
      <c r="L79" s="16">
        <v>0</v>
      </c>
      <c r="M79" s="22">
        <f>4600+2000+4500</f>
        <v>11100</v>
      </c>
    </row>
    <row r="80" spans="1:13" ht="16.5" x14ac:dyDescent="0.3">
      <c r="A80" s="20">
        <v>45323</v>
      </c>
      <c r="B80" s="12">
        <v>115316.66</v>
      </c>
      <c r="C80" s="23">
        <v>0</v>
      </c>
      <c r="D80" s="25">
        <v>26800</v>
      </c>
      <c r="E80" s="12">
        <f>628.82+200</f>
        <v>828.82</v>
      </c>
      <c r="F80" s="12">
        <v>0</v>
      </c>
      <c r="G80" s="12">
        <v>0</v>
      </c>
      <c r="H80" s="12">
        <v>4000</v>
      </c>
      <c r="I80" s="13">
        <v>0</v>
      </c>
      <c r="J80" s="16">
        <v>0</v>
      </c>
      <c r="K80" s="16">
        <v>0</v>
      </c>
      <c r="L80" s="16">
        <v>0</v>
      </c>
      <c r="M80" s="22">
        <f>600+787.5+600</f>
        <v>1987.5</v>
      </c>
    </row>
    <row r="81" spans="1:13" ht="16.5" x14ac:dyDescent="0.3">
      <c r="A81" s="20">
        <v>45352</v>
      </c>
      <c r="B81" s="13">
        <v>115316.66</v>
      </c>
      <c r="C81" s="23">
        <v>0</v>
      </c>
      <c r="D81" s="25">
        <v>22030</v>
      </c>
      <c r="E81" s="12">
        <f>628.82+200</f>
        <v>828.82</v>
      </c>
      <c r="F81" s="12">
        <v>0</v>
      </c>
      <c r="G81" s="12">
        <v>0</v>
      </c>
      <c r="H81" s="12">
        <v>8280</v>
      </c>
      <c r="I81" s="13">
        <v>0</v>
      </c>
      <c r="J81" s="16">
        <v>0</v>
      </c>
      <c r="K81" s="16">
        <v>0</v>
      </c>
      <c r="L81" s="16">
        <v>0</v>
      </c>
      <c r="M81" s="22">
        <v>7600</v>
      </c>
    </row>
    <row r="82" spans="1:13" ht="16.5" x14ac:dyDescent="0.3">
      <c r="A82" s="20">
        <v>45383</v>
      </c>
      <c r="B82" s="13">
        <v>115316.66</v>
      </c>
      <c r="C82" s="23">
        <v>0</v>
      </c>
      <c r="D82" s="25">
        <v>34630</v>
      </c>
      <c r="E82" s="12">
        <f>628.82+200</f>
        <v>828.82</v>
      </c>
      <c r="F82" s="12">
        <v>0</v>
      </c>
      <c r="G82" s="12">
        <f t="shared" ref="G82:G88" si="0">SUM(C82:F82)</f>
        <v>35458.82</v>
      </c>
      <c r="H82" s="12">
        <f>8280+82133</f>
        <v>90413</v>
      </c>
      <c r="I82" s="13">
        <v>1750</v>
      </c>
      <c r="J82" s="16">
        <v>0</v>
      </c>
      <c r="K82" s="16">
        <v>0</v>
      </c>
      <c r="L82" s="16">
        <v>0</v>
      </c>
      <c r="M82" s="22">
        <v>10800</v>
      </c>
    </row>
    <row r="83" spans="1:13" s="19" customFormat="1" x14ac:dyDescent="0.25">
      <c r="A83" s="20">
        <v>45413</v>
      </c>
      <c r="B83" s="24">
        <v>115316.39</v>
      </c>
      <c r="C83" s="16">
        <v>0</v>
      </c>
      <c r="D83" s="16">
        <v>25180</v>
      </c>
      <c r="E83" s="12">
        <f>628.82+200</f>
        <v>828.82</v>
      </c>
      <c r="F83" s="26">
        <v>0</v>
      </c>
      <c r="G83" s="12">
        <f t="shared" si="0"/>
        <v>26008.82</v>
      </c>
      <c r="H83" s="12">
        <f>4000+4000</f>
        <v>8000</v>
      </c>
      <c r="I83" s="13">
        <v>350</v>
      </c>
      <c r="J83" s="16">
        <v>0</v>
      </c>
      <c r="K83" s="16">
        <v>400</v>
      </c>
      <c r="L83" s="16">
        <v>0</v>
      </c>
      <c r="M83" s="16">
        <v>50700</v>
      </c>
    </row>
    <row r="84" spans="1:13" s="19" customFormat="1" x14ac:dyDescent="0.25">
      <c r="A84" s="20">
        <v>45444</v>
      </c>
      <c r="B84" s="12">
        <v>115316.66</v>
      </c>
      <c r="C84" s="16">
        <v>0</v>
      </c>
      <c r="D84" s="16">
        <v>53880</v>
      </c>
      <c r="E84" s="12">
        <f>200+628.82</f>
        <v>828.82</v>
      </c>
      <c r="F84" s="26">
        <v>0</v>
      </c>
      <c r="G84" s="12">
        <f t="shared" si="0"/>
        <v>54708.82</v>
      </c>
      <c r="H84" s="12">
        <f>8280+24560.55</f>
        <v>32840.550000000003</v>
      </c>
      <c r="I84" s="13">
        <v>0</v>
      </c>
      <c r="J84" s="16">
        <v>0</v>
      </c>
      <c r="K84" s="16">
        <v>0</v>
      </c>
      <c r="L84" s="16">
        <v>0</v>
      </c>
      <c r="M84" s="16">
        <v>13200</v>
      </c>
    </row>
    <row r="85" spans="1:13" s="19" customFormat="1" x14ac:dyDescent="0.25">
      <c r="A85" s="20">
        <v>45474</v>
      </c>
      <c r="B85" s="13">
        <v>115316.66</v>
      </c>
      <c r="C85" s="16">
        <v>0</v>
      </c>
      <c r="D85" s="16">
        <v>27640</v>
      </c>
      <c r="E85" s="12">
        <v>828.82</v>
      </c>
      <c r="F85" s="26">
        <v>3439.49</v>
      </c>
      <c r="G85" s="12">
        <f t="shared" si="0"/>
        <v>31908.309999999998</v>
      </c>
      <c r="H85" s="12">
        <f>4280+20513.7</f>
        <v>24793.7</v>
      </c>
      <c r="I85" s="13">
        <v>0</v>
      </c>
      <c r="J85" s="16">
        <v>0</v>
      </c>
      <c r="K85" s="16">
        <v>0</v>
      </c>
      <c r="L85" s="16">
        <v>0</v>
      </c>
      <c r="M85" s="16">
        <v>35400</v>
      </c>
    </row>
    <row r="86" spans="1:13" s="19" customFormat="1" x14ac:dyDescent="0.25">
      <c r="A86" s="20">
        <v>45505</v>
      </c>
      <c r="B86" s="13">
        <v>115316.66</v>
      </c>
      <c r="C86" s="16">
        <v>0</v>
      </c>
      <c r="D86" s="16">
        <v>27640</v>
      </c>
      <c r="E86" s="12">
        <v>828.82</v>
      </c>
      <c r="F86" s="26">
        <v>0</v>
      </c>
      <c r="G86" s="12">
        <f t="shared" si="0"/>
        <v>28468.82</v>
      </c>
      <c r="H86" s="12">
        <v>8280</v>
      </c>
      <c r="I86" s="13">
        <v>0</v>
      </c>
      <c r="J86" s="16">
        <v>0</v>
      </c>
      <c r="K86" s="16">
        <v>0</v>
      </c>
      <c r="L86" s="16">
        <v>0</v>
      </c>
      <c r="M86" s="16">
        <v>5500</v>
      </c>
    </row>
    <row r="87" spans="1:13" s="19" customFormat="1" x14ac:dyDescent="0.25">
      <c r="A87" s="20">
        <v>45536</v>
      </c>
      <c r="B87" s="13">
        <v>115316.66</v>
      </c>
      <c r="C87" s="16">
        <v>0</v>
      </c>
      <c r="D87" s="16">
        <v>32590</v>
      </c>
      <c r="E87" s="12">
        <v>828.82</v>
      </c>
      <c r="F87" s="26">
        <v>0</v>
      </c>
      <c r="G87" s="12">
        <f t="shared" si="0"/>
        <v>33418.82</v>
      </c>
      <c r="H87" s="12">
        <v>8280</v>
      </c>
      <c r="I87" s="13">
        <v>1400</v>
      </c>
      <c r="J87" s="16">
        <v>0</v>
      </c>
      <c r="K87" s="16">
        <v>400</v>
      </c>
      <c r="L87" s="16">
        <v>0</v>
      </c>
      <c r="M87" s="16">
        <v>8491.65</v>
      </c>
    </row>
    <row r="88" spans="1:13" ht="16.5" x14ac:dyDescent="0.3">
      <c r="A88" s="20">
        <v>45566</v>
      </c>
      <c r="B88" s="13">
        <v>115316.66</v>
      </c>
      <c r="C88" s="6">
        <v>0</v>
      </c>
      <c r="D88" s="16">
        <v>53340</v>
      </c>
      <c r="E88" s="12">
        <v>938.92</v>
      </c>
      <c r="F88" s="26">
        <v>0</v>
      </c>
      <c r="G88" s="12">
        <f t="shared" si="0"/>
        <v>54278.92</v>
      </c>
      <c r="H88" s="12">
        <v>4000</v>
      </c>
      <c r="I88" s="13">
        <v>0</v>
      </c>
      <c r="J88" s="16">
        <v>0</v>
      </c>
      <c r="K88" s="16">
        <v>0</v>
      </c>
      <c r="L88" s="16">
        <v>0</v>
      </c>
      <c r="M88" s="16">
        <v>11450</v>
      </c>
    </row>
    <row r="89" spans="1:13" ht="16.5" x14ac:dyDescent="0.3">
      <c r="A89" s="20">
        <v>45597</v>
      </c>
      <c r="B89" s="13">
        <v>115316.66</v>
      </c>
      <c r="C89" s="6">
        <v>0</v>
      </c>
      <c r="D89" s="16">
        <v>27710</v>
      </c>
      <c r="E89" s="12">
        <f>738.92+200</f>
        <v>938.92</v>
      </c>
      <c r="F89" s="26">
        <v>0</v>
      </c>
      <c r="G89" s="12">
        <v>0</v>
      </c>
      <c r="H89" s="12">
        <f>4000+4000</f>
        <v>8000</v>
      </c>
      <c r="I89" s="13">
        <v>0</v>
      </c>
      <c r="J89" s="16">
        <v>0</v>
      </c>
      <c r="K89" s="16">
        <v>0</v>
      </c>
      <c r="L89" s="16">
        <v>0</v>
      </c>
      <c r="M89" s="16">
        <v>8850</v>
      </c>
    </row>
    <row r="90" spans="1:13" ht="16.5" x14ac:dyDescent="0.3">
      <c r="A90" s="20">
        <v>45627</v>
      </c>
      <c r="B90" s="13">
        <v>115316.66</v>
      </c>
      <c r="C90" s="6">
        <v>0</v>
      </c>
      <c r="D90" s="16">
        <v>66286.5</v>
      </c>
      <c r="E90" s="12">
        <f>732.92+200</f>
        <v>932.92</v>
      </c>
      <c r="F90" s="26">
        <v>0</v>
      </c>
      <c r="G90" s="12">
        <f>SUM(C90:F90)</f>
        <v>67219.42</v>
      </c>
      <c r="H90" s="12">
        <f>8000</f>
        <v>8000</v>
      </c>
      <c r="I90" s="13">
        <f>350+350</f>
        <v>700</v>
      </c>
      <c r="J90" s="16">
        <v>0</v>
      </c>
      <c r="K90" s="16">
        <v>0</v>
      </c>
      <c r="L90" s="16">
        <v>0</v>
      </c>
      <c r="M90" s="16">
        <v>33500</v>
      </c>
    </row>
    <row r="91" spans="1:13" s="19" customFormat="1" x14ac:dyDescent="0.25">
      <c r="A91" s="21">
        <v>45658</v>
      </c>
      <c r="B91" s="13">
        <v>115316.66</v>
      </c>
      <c r="C91" s="16">
        <v>0</v>
      </c>
      <c r="D91" s="16">
        <v>34480</v>
      </c>
      <c r="E91" s="16">
        <v>1340.25</v>
      </c>
      <c r="F91" s="22">
        <v>1340.25</v>
      </c>
      <c r="G91" s="5">
        <v>20660</v>
      </c>
      <c r="H91" s="16">
        <v>8000</v>
      </c>
      <c r="I91" s="16">
        <v>350</v>
      </c>
      <c r="J91" s="16">
        <v>0</v>
      </c>
      <c r="K91" s="16">
        <v>1360.36</v>
      </c>
      <c r="L91" s="16">
        <v>0</v>
      </c>
      <c r="M91" s="16">
        <v>8750</v>
      </c>
    </row>
    <row r="92" spans="1:13" x14ac:dyDescent="0.25">
      <c r="A92" s="21">
        <v>45689</v>
      </c>
      <c r="B92" s="13">
        <v>115316.66</v>
      </c>
      <c r="C92" s="5">
        <v>0</v>
      </c>
      <c r="D92" s="5">
        <v>29380</v>
      </c>
      <c r="E92" s="16">
        <v>1340.25</v>
      </c>
      <c r="F92" s="22">
        <v>1340.25</v>
      </c>
      <c r="G92" s="5">
        <v>20660</v>
      </c>
      <c r="H92" s="16">
        <v>8000</v>
      </c>
      <c r="I92" s="16">
        <v>350</v>
      </c>
      <c r="J92" s="5">
        <v>0</v>
      </c>
      <c r="K92" s="5">
        <v>0</v>
      </c>
      <c r="L92" s="5">
        <v>0</v>
      </c>
      <c r="M92" s="5">
        <v>8700</v>
      </c>
    </row>
    <row r="93" spans="1:13" x14ac:dyDescent="0.25">
      <c r="A93" s="21">
        <v>45717</v>
      </c>
      <c r="B93" s="13">
        <v>115316.66</v>
      </c>
      <c r="C93" s="5">
        <v>0</v>
      </c>
      <c r="D93" s="5">
        <v>29380</v>
      </c>
      <c r="E93" s="16">
        <v>1340.25</v>
      </c>
      <c r="F93" s="22">
        <v>1340.25</v>
      </c>
      <c r="G93" s="5">
        <v>20660</v>
      </c>
      <c r="H93" s="16">
        <v>8000</v>
      </c>
      <c r="I93" s="16">
        <v>350</v>
      </c>
      <c r="J93" s="5">
        <v>0</v>
      </c>
      <c r="K93" s="5">
        <v>0</v>
      </c>
      <c r="L93" s="5">
        <v>0</v>
      </c>
      <c r="M93" s="5">
        <v>2450</v>
      </c>
    </row>
    <row r="94" spans="1:13" x14ac:dyDescent="0.25">
      <c r="A94" s="21">
        <v>45748</v>
      </c>
      <c r="B94" s="5">
        <v>115316.66</v>
      </c>
      <c r="C94" s="5">
        <v>0</v>
      </c>
      <c r="D94" s="5">
        <v>29380</v>
      </c>
      <c r="E94" s="16">
        <v>1340.25</v>
      </c>
      <c r="F94" s="22">
        <v>1340.25</v>
      </c>
      <c r="G94" s="5">
        <v>20660</v>
      </c>
      <c r="H94" s="16">
        <v>8000</v>
      </c>
      <c r="I94" s="5">
        <v>0</v>
      </c>
      <c r="J94" s="5">
        <v>0</v>
      </c>
      <c r="K94" s="5">
        <v>0</v>
      </c>
      <c r="L94" s="5">
        <v>0</v>
      </c>
      <c r="M94" s="5">
        <v>8000</v>
      </c>
    </row>
    <row r="95" spans="1:13" x14ac:dyDescent="0.25">
      <c r="A95" s="21">
        <v>45778</v>
      </c>
      <c r="B95" s="5">
        <v>115316.66</v>
      </c>
      <c r="C95" s="5">
        <v>0</v>
      </c>
      <c r="D95" s="5">
        <v>29380</v>
      </c>
      <c r="E95" s="16">
        <v>1340.25</v>
      </c>
      <c r="F95" s="22">
        <v>1340.25</v>
      </c>
      <c r="G95" s="5">
        <v>20660</v>
      </c>
      <c r="H95" s="16">
        <v>8000</v>
      </c>
      <c r="I95" s="5">
        <v>0</v>
      </c>
      <c r="J95" s="5">
        <v>0</v>
      </c>
      <c r="K95" s="5">
        <v>3901.87</v>
      </c>
      <c r="L95" s="5">
        <v>0</v>
      </c>
      <c r="M95" s="5">
        <v>27168.73</v>
      </c>
    </row>
    <row r="96" spans="1:13" x14ac:dyDescent="0.25">
      <c r="A96" s="21">
        <v>45809</v>
      </c>
      <c r="B96" s="5">
        <v>115316.66</v>
      </c>
      <c r="C96" s="5">
        <v>0</v>
      </c>
      <c r="D96" s="5">
        <v>29380</v>
      </c>
      <c r="E96" s="16">
        <v>1340.25</v>
      </c>
      <c r="F96" s="22">
        <v>1340.25</v>
      </c>
      <c r="G96" s="5">
        <v>20660</v>
      </c>
      <c r="H96" s="16">
        <v>8000</v>
      </c>
      <c r="I96" s="5">
        <v>0</v>
      </c>
      <c r="J96" s="5">
        <v>0</v>
      </c>
      <c r="K96" s="5">
        <v>0</v>
      </c>
      <c r="L96" s="5">
        <v>0</v>
      </c>
      <c r="M96" s="5">
        <v>8000</v>
      </c>
    </row>
    <row r="97" spans="1:13" x14ac:dyDescent="0.25">
      <c r="A97" s="21">
        <v>45839</v>
      </c>
      <c r="B97" s="5">
        <v>115316.66</v>
      </c>
      <c r="C97" s="5">
        <v>0</v>
      </c>
      <c r="D97" s="5">
        <v>28255</v>
      </c>
      <c r="E97" s="5">
        <v>2275.25</v>
      </c>
      <c r="F97" s="16">
        <v>2275.25</v>
      </c>
      <c r="G97" s="5">
        <v>20660</v>
      </c>
      <c r="H97" s="16">
        <v>8000</v>
      </c>
      <c r="I97" s="5">
        <v>0</v>
      </c>
      <c r="J97" s="5">
        <v>0</v>
      </c>
      <c r="K97" s="5">
        <v>0</v>
      </c>
      <c r="L97" s="5">
        <v>0</v>
      </c>
      <c r="M97" s="5">
        <v>6650</v>
      </c>
    </row>
    <row r="98" spans="1:13" x14ac:dyDescent="0.25">
      <c r="A98" s="21">
        <v>45870</v>
      </c>
      <c r="B98" s="5">
        <v>115316.66</v>
      </c>
      <c r="C98" s="5">
        <v>0</v>
      </c>
      <c r="D98" s="5">
        <v>25080</v>
      </c>
      <c r="E98" s="5">
        <v>2275.25</v>
      </c>
      <c r="F98" s="16">
        <v>2275.25</v>
      </c>
      <c r="G98" s="5">
        <v>28660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7050</v>
      </c>
    </row>
    <row r="99" spans="1:13" x14ac:dyDescent="0.25">
      <c r="A99" s="21">
        <v>45901</v>
      </c>
      <c r="B99" s="5">
        <v>115316.66</v>
      </c>
      <c r="C99" s="5">
        <v>0</v>
      </c>
      <c r="D99" s="5">
        <v>25080</v>
      </c>
      <c r="E99" s="5">
        <v>2275.25</v>
      </c>
      <c r="F99" s="16">
        <v>2275.25</v>
      </c>
      <c r="G99" s="5">
        <v>28660</v>
      </c>
      <c r="H99" s="5">
        <v>0</v>
      </c>
      <c r="I99" s="5">
        <v>1925</v>
      </c>
      <c r="J99" s="5">
        <v>0</v>
      </c>
      <c r="K99" s="5">
        <v>0</v>
      </c>
      <c r="L99" s="5">
        <v>0</v>
      </c>
      <c r="M99" s="5">
        <v>5508.35</v>
      </c>
    </row>
    <row r="100" spans="1:13" x14ac:dyDescent="0.25">
      <c r="A100" s="21">
        <v>45931</v>
      </c>
      <c r="B100" s="5">
        <v>115316.66</v>
      </c>
      <c r="C100" s="5">
        <v>0</v>
      </c>
      <c r="D100" s="5">
        <v>25080</v>
      </c>
      <c r="E100" s="5">
        <v>0</v>
      </c>
      <c r="F100" s="16">
        <v>2275.25</v>
      </c>
      <c r="G100" s="5">
        <v>20660</v>
      </c>
      <c r="H100" s="5">
        <v>0</v>
      </c>
      <c r="I100" s="5">
        <v>350</v>
      </c>
      <c r="J100" s="5">
        <v>0</v>
      </c>
      <c r="K100" s="5"/>
      <c r="L100" s="5"/>
      <c r="M100" s="5">
        <v>22200</v>
      </c>
    </row>
    <row r="101" spans="1:13" x14ac:dyDescent="0.25">
      <c r="A101" s="21">
        <v>45962</v>
      </c>
      <c r="B101" s="5">
        <v>115316.66</v>
      </c>
      <c r="C101" s="5">
        <v>0</v>
      </c>
      <c r="D101" s="5">
        <v>25080</v>
      </c>
      <c r="E101" s="5">
        <v>0</v>
      </c>
      <c r="F101" s="16">
        <v>2275.25</v>
      </c>
      <c r="G101" s="5">
        <v>20660</v>
      </c>
      <c r="H101" s="5">
        <v>0</v>
      </c>
      <c r="I101" s="5">
        <v>350</v>
      </c>
      <c r="J101" s="5">
        <v>0</v>
      </c>
      <c r="K101" s="5">
        <v>0</v>
      </c>
      <c r="L101" s="5">
        <v>0</v>
      </c>
      <c r="M101" s="5">
        <v>2450</v>
      </c>
    </row>
    <row r="102" spans="1:13" x14ac:dyDescent="0.25">
      <c r="A102" s="21">
        <v>45992</v>
      </c>
      <c r="B102" s="5">
        <v>115316.66</v>
      </c>
      <c r="C102" s="5">
        <v>0</v>
      </c>
      <c r="D102" s="5">
        <v>25080</v>
      </c>
      <c r="E102" s="5">
        <v>112590</v>
      </c>
      <c r="F102" s="16">
        <v>2275.25</v>
      </c>
      <c r="G102" s="5">
        <v>20660</v>
      </c>
      <c r="H102" s="5">
        <v>0</v>
      </c>
      <c r="I102" s="5">
        <v>350</v>
      </c>
      <c r="J102" s="5">
        <v>0</v>
      </c>
      <c r="K102" s="5">
        <v>0</v>
      </c>
      <c r="L102" s="5">
        <v>0</v>
      </c>
      <c r="M102" s="5">
        <v>9787.52</v>
      </c>
    </row>
    <row r="103" spans="1:13" x14ac:dyDescent="0.25">
      <c r="A103" s="20">
        <v>46023</v>
      </c>
      <c r="B103" s="27">
        <v>135940</v>
      </c>
      <c r="C103" s="5">
        <v>0</v>
      </c>
      <c r="D103" s="5">
        <v>50160</v>
      </c>
      <c r="E103" s="5">
        <v>13605</v>
      </c>
      <c r="F103" s="16">
        <v>3210.25</v>
      </c>
      <c r="G103" s="5">
        <v>20660</v>
      </c>
      <c r="H103" s="5">
        <v>0</v>
      </c>
      <c r="I103" s="5">
        <v>350</v>
      </c>
      <c r="J103" s="5">
        <v>0</v>
      </c>
      <c r="K103" s="5">
        <v>800</v>
      </c>
      <c r="L103" s="5">
        <v>0</v>
      </c>
      <c r="M103" s="5">
        <v>9200</v>
      </c>
    </row>
    <row r="104" spans="1:13" x14ac:dyDescent="0.25">
      <c r="A104" s="20">
        <v>46054</v>
      </c>
      <c r="B104" s="27">
        <v>135940</v>
      </c>
      <c r="C104" s="5">
        <v>0</v>
      </c>
      <c r="D104" s="5">
        <v>50160</v>
      </c>
      <c r="E104" s="5">
        <v>13605</v>
      </c>
      <c r="F104" s="16">
        <v>2275.25</v>
      </c>
      <c r="G104" s="5">
        <v>20660</v>
      </c>
      <c r="H104" s="5">
        <v>0</v>
      </c>
      <c r="I104" s="5">
        <v>350</v>
      </c>
      <c r="J104" s="5">
        <v>0</v>
      </c>
      <c r="K104" s="5">
        <v>0</v>
      </c>
      <c r="L104" s="5">
        <v>0</v>
      </c>
      <c r="M104" s="5">
        <v>22800</v>
      </c>
    </row>
    <row r="105" spans="1:13" x14ac:dyDescent="0.25">
      <c r="A105" s="20">
        <v>46107</v>
      </c>
      <c r="B105" s="27">
        <v>135940</v>
      </c>
      <c r="C105" s="5">
        <v>0</v>
      </c>
      <c r="D105" s="5">
        <v>75240</v>
      </c>
      <c r="E105" s="5">
        <v>13605</v>
      </c>
      <c r="F105" s="16">
        <v>2275.25</v>
      </c>
      <c r="G105" s="5">
        <v>20660</v>
      </c>
      <c r="H105" s="5">
        <v>0</v>
      </c>
      <c r="I105" s="5">
        <v>350</v>
      </c>
      <c r="J105" s="5">
        <v>0</v>
      </c>
      <c r="K105" s="5">
        <v>0</v>
      </c>
      <c r="L105" s="5">
        <v>0</v>
      </c>
      <c r="M105" s="5">
        <v>8650</v>
      </c>
    </row>
    <row r="106" spans="1:13" x14ac:dyDescent="0.25">
      <c r="A106" s="20">
        <v>46138</v>
      </c>
      <c r="B106" s="27">
        <v>135940</v>
      </c>
      <c r="C106" s="5">
        <v>0</v>
      </c>
      <c r="D106" s="5">
        <v>100320</v>
      </c>
      <c r="E106" s="5">
        <v>13605</v>
      </c>
      <c r="F106" s="16">
        <v>2275.25</v>
      </c>
      <c r="G106" s="5">
        <v>20660</v>
      </c>
      <c r="H106" s="5">
        <v>0</v>
      </c>
      <c r="I106" s="5">
        <v>350</v>
      </c>
      <c r="J106" s="5">
        <v>0</v>
      </c>
      <c r="K106" s="5">
        <v>0</v>
      </c>
      <c r="L106" s="5">
        <v>0</v>
      </c>
      <c r="M106" s="5">
        <v>9060.51</v>
      </c>
    </row>
  </sheetData>
  <mergeCells count="8">
    <mergeCell ref="A3:M3"/>
    <mergeCell ref="A2:M2"/>
    <mergeCell ref="K5:M5"/>
    <mergeCell ref="A5:A6"/>
    <mergeCell ref="D5:F5"/>
    <mergeCell ref="B5:C5"/>
    <mergeCell ref="G5:J5"/>
    <mergeCell ref="A4:M4"/>
  </mergeCells>
  <pageMargins left="0.7" right="0.7" top="0.75" bottom="0.75" header="0.3" footer="0.3"/>
  <pageSetup scale="37" orientation="landscape" verticalDpi="597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Primer Trimestre </vt:lpstr>
      <vt:lpstr>'Primer Trimestre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Morales</dc:creator>
  <cp:lastModifiedBy>Lady Torres - Comunicaciones</cp:lastModifiedBy>
  <cp:lastPrinted>2026-05-13T20:04:30Z</cp:lastPrinted>
  <dcterms:created xsi:type="dcterms:W3CDTF">2019-08-30T18:57:45Z</dcterms:created>
  <dcterms:modified xsi:type="dcterms:W3CDTF">2026-05-13T20:05:11Z</dcterms:modified>
</cp:coreProperties>
</file>