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IG\Downloads\"/>
    </mc:Choice>
  </mc:AlternateContent>
  <xr:revisionPtr revIDLastSave="0" documentId="13_ncr:1_{AA40DFC1-B9BC-4B2D-B99D-1E24C9FF0D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atriz" sheetId="1" r:id="rId1"/>
    <sheet name="listas" sheetId="27" state="hidden" r:id="rId2"/>
  </sheets>
  <definedNames>
    <definedName name="_xlnm._FilterDatabase" localSheetId="0" hidden="1">matriz!$A$1:$XDR$65</definedName>
    <definedName name="colmena">Tabla4[Colmena]</definedName>
    <definedName name="SITUACIÓN">Tabla1[[#All],[Situación Actual]]</definedName>
  </definedNames>
  <calcPr calcId="191029"/>
  <extLst>
    <ext xmlns:x15="http://schemas.microsoft.com/office/spreadsheetml/2010/11/main" uri="{FCE2AD5D-F65C-4FA6-A056-5C36A1767C68}">
      <x15:dataModel>
        <x15:modelTables>
          <x15:modelTable id="Rango-6a8f7f97-d011-44cd-8c48-339706c0912c" name="Rango" connection="Conexión"/>
          <x15:modelTable id="Rango1-468a9d2b-f2da-4d52-a409-e3505d5af055" name="Rango1" connection="Conexión1"/>
          <x15:modelTable id="Rango2-647354e9-323e-4688-aa6c-dc0e21cf1410" name="Rango2" connection="Conexión2"/>
          <x15:modelTable id="Rango3-ae35c62d-764d-4dba-8a93-8d9e8808b6d0" name="Rango3" connection="Conexión3"/>
          <x15:modelTable id="Rango4-b95acbcd-e60b-44e7-ba04-5c535cf00ae6" name="Rango4" connection="Conexión4"/>
          <x15:modelTable id="Rango5-7310e918-f973-40fc-a1b6-a8a59f19b037" name="Rango5" connection="Conexión5"/>
          <x15:modelTable id="Rango6-740e82a0-a9cd-4e98-8f79-ce28076c1144" name="Rango6" connection="Conexión6"/>
          <x15:modelTable id="Rango7-1c4aa3e1-74b0-4b3d-8426-8d5376b6d73a" name="Rango7" connection="Conexión7"/>
          <x15:modelTable id="Rango8-7b88a2df-120b-43ae-9ea1-bd956ccf09ab" name="Rango8" connection="Conexión8"/>
          <x15:modelTable id="Rango9-962d19ad-f5f6-49d6-ad8b-514da6b1be0d" name="Rango9" connection="Conexión9"/>
          <x15:modelTable id="Rango10-c85c0db0-9970-4891-a4f4-480bd669df61" name="Rango10" connection="Conexión10"/>
          <x15:modelTable id="Rango11-4c0b899c-0fc2-48d2-9e50-73884b4e77f6" name="Rango11" connection="Conexión11"/>
          <x15:modelTable id="Rango12-3166be50-b62c-4796-a3f9-61ef64ba5469" name="Rango12" connection="Conexión12"/>
          <x15:modelTable id="Rango13-a6d4d1b0-aeb6-43cc-a956-d39517182fc7" name="Rango13" connection="Conexión13"/>
          <x15:modelTable id="Rango14-4a72d8bf-6fed-4225-8c27-650eda0d19a3" name="Rango14" connection="Conexión14"/>
          <x15:modelTable id="Rango15-a018cfb4-2d3b-487c-a027-e748b3df4dc5" name="Rango15" connection="Conexión15"/>
          <x15:modelTable id="Rango16-9e58b72b-6a0c-44a4-9170-8e3720cde87b" name="Rango16" connection="Conexión16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6" i="1" l="1"/>
  <c r="P5" i="1"/>
  <c r="O5" i="1"/>
  <c r="P3" i="1"/>
  <c r="O3" i="1"/>
  <c r="O8" i="1"/>
  <c r="O4" i="1" l="1"/>
  <c r="Q61" i="1"/>
  <c r="Q9" i="1"/>
  <c r="Q39" i="1"/>
  <c r="Q20" i="1"/>
  <c r="Q65" i="1" l="1"/>
  <c r="Q64" i="1"/>
  <c r="Q63" i="1"/>
  <c r="Q62" i="1"/>
  <c r="Q60" i="1"/>
  <c r="Q59" i="1"/>
  <c r="Q58" i="1"/>
  <c r="Q57" i="1"/>
  <c r="Q56" i="1"/>
  <c r="Q55" i="1"/>
  <c r="Q54" i="1"/>
  <c r="Q53" i="1"/>
  <c r="Q52" i="1"/>
  <c r="Q51" i="1"/>
  <c r="Q50" i="1"/>
  <c r="Q49" i="1"/>
  <c r="Q48" i="1"/>
  <c r="Q47" i="1"/>
  <c r="Q46" i="1"/>
  <c r="Q45" i="1"/>
  <c r="Q44" i="1"/>
  <c r="Q43" i="1"/>
  <c r="Q42" i="1"/>
  <c r="Q41" i="1"/>
  <c r="Q40" i="1"/>
  <c r="Q38" i="1"/>
  <c r="Q37" i="1"/>
  <c r="Q36" i="1"/>
  <c r="Q35" i="1"/>
  <c r="Q34" i="1"/>
  <c r="Q33" i="1"/>
  <c r="Q32" i="1"/>
  <c r="Q31" i="1"/>
  <c r="Q30" i="1"/>
  <c r="Q29" i="1"/>
  <c r="Q28" i="1"/>
  <c r="Q27" i="1"/>
  <c r="Q26" i="1"/>
  <c r="Q25" i="1"/>
  <c r="Q24" i="1"/>
  <c r="Q23" i="1"/>
  <c r="Q22" i="1"/>
  <c r="Q21" i="1"/>
  <c r="Q19" i="1"/>
  <c r="Q18" i="1"/>
  <c r="Q17" i="1"/>
  <c r="Q16" i="1"/>
  <c r="Q15" i="1"/>
  <c r="Q14" i="1"/>
  <c r="Q13" i="1"/>
  <c r="Q12" i="1"/>
  <c r="Q11" i="1"/>
  <c r="Q10" i="1"/>
  <c r="Q8" i="1"/>
  <c r="Q7" i="1"/>
  <c r="Q6" i="1"/>
  <c r="Q5" i="1"/>
  <c r="Q4" i="1"/>
  <c r="Q3" i="1"/>
  <c r="Q2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Conexión" type="104" refreshedVersion="0" background="1">
    <extLst>
      <ext xmlns:x15="http://schemas.microsoft.com/office/spreadsheetml/2010/11/main" uri="{DE250136-89BD-433C-8126-D09CA5730AF9}">
        <x15:connection id="Rango-6a8f7f97-d011-44cd-8c48-339706c0912c"/>
      </ext>
    </extLst>
  </connection>
  <connection id="2" xr16:uid="{00000000-0015-0000-FFFF-FFFF01000000}" name="Conexión1" type="104" refreshedVersion="0" background="1">
    <extLst>
      <ext xmlns:x15="http://schemas.microsoft.com/office/spreadsheetml/2010/11/main" uri="{DE250136-89BD-433C-8126-D09CA5730AF9}">
        <x15:connection id="Rango1-468a9d2b-f2da-4d52-a409-e3505d5af055"/>
      </ext>
    </extLst>
  </connection>
  <connection id="3" xr16:uid="{00000000-0015-0000-FFFF-FFFF02000000}" name="Conexión10" type="104" refreshedVersion="0" background="1">
    <extLst>
      <ext xmlns:x15="http://schemas.microsoft.com/office/spreadsheetml/2010/11/main" uri="{DE250136-89BD-433C-8126-D09CA5730AF9}">
        <x15:connection id="Rango10-c85c0db0-9970-4891-a4f4-480bd669df61"/>
      </ext>
    </extLst>
  </connection>
  <connection id="4" xr16:uid="{00000000-0015-0000-FFFF-FFFF03000000}" name="Conexión11" type="104" refreshedVersion="0" background="1">
    <extLst>
      <ext xmlns:x15="http://schemas.microsoft.com/office/spreadsheetml/2010/11/main" uri="{DE250136-89BD-433C-8126-D09CA5730AF9}">
        <x15:connection id="Rango11-4c0b899c-0fc2-48d2-9e50-73884b4e77f6"/>
      </ext>
    </extLst>
  </connection>
  <connection id="5" xr16:uid="{00000000-0015-0000-FFFF-FFFF04000000}" name="Conexión12" type="104" refreshedVersion="0" background="1">
    <extLst>
      <ext xmlns:x15="http://schemas.microsoft.com/office/spreadsheetml/2010/11/main" uri="{DE250136-89BD-433C-8126-D09CA5730AF9}">
        <x15:connection id="Rango12-3166be50-b62c-4796-a3f9-61ef64ba5469"/>
      </ext>
    </extLst>
  </connection>
  <connection id="6" xr16:uid="{00000000-0015-0000-FFFF-FFFF05000000}" name="Conexión13" type="104" refreshedVersion="0" background="1">
    <extLst>
      <ext xmlns:x15="http://schemas.microsoft.com/office/spreadsheetml/2010/11/main" uri="{DE250136-89BD-433C-8126-D09CA5730AF9}">
        <x15:connection id="Rango13-a6d4d1b0-aeb6-43cc-a956-d39517182fc7"/>
      </ext>
    </extLst>
  </connection>
  <connection id="7" xr16:uid="{00000000-0015-0000-FFFF-FFFF06000000}" name="Conexión14" type="104" refreshedVersion="0" background="1">
    <extLst>
      <ext xmlns:x15="http://schemas.microsoft.com/office/spreadsheetml/2010/11/main" uri="{DE250136-89BD-433C-8126-D09CA5730AF9}">
        <x15:connection id="Rango14-4a72d8bf-6fed-4225-8c27-650eda0d19a3"/>
      </ext>
    </extLst>
  </connection>
  <connection id="8" xr16:uid="{00000000-0015-0000-FFFF-FFFF07000000}" name="Conexión15" type="104" refreshedVersion="0" background="1">
    <extLst>
      <ext xmlns:x15="http://schemas.microsoft.com/office/spreadsheetml/2010/11/main" uri="{DE250136-89BD-433C-8126-D09CA5730AF9}">
        <x15:connection id="Rango15-a018cfb4-2d3b-487c-a027-e748b3df4dc5"/>
      </ext>
    </extLst>
  </connection>
  <connection id="9" xr16:uid="{00000000-0015-0000-FFFF-FFFF08000000}" name="Conexión16" type="104" refreshedVersion="0" background="1">
    <extLst>
      <ext xmlns:x15="http://schemas.microsoft.com/office/spreadsheetml/2010/11/main" uri="{DE250136-89BD-433C-8126-D09CA5730AF9}">
        <x15:connection id="Rango16-9e58b72b-6a0c-44a4-9170-8e3720cde87b"/>
      </ext>
    </extLst>
  </connection>
  <connection id="10" xr16:uid="{00000000-0015-0000-FFFF-FFFF09000000}" name="Conexión2" type="104" refreshedVersion="0" background="1">
    <extLst>
      <ext xmlns:x15="http://schemas.microsoft.com/office/spreadsheetml/2010/11/main" uri="{DE250136-89BD-433C-8126-D09CA5730AF9}">
        <x15:connection id="Rango2-647354e9-323e-4688-aa6c-dc0e21cf1410"/>
      </ext>
    </extLst>
  </connection>
  <connection id="11" xr16:uid="{00000000-0015-0000-FFFF-FFFF0A000000}" name="Conexión3" type="104" refreshedVersion="0" background="1">
    <extLst>
      <ext xmlns:x15="http://schemas.microsoft.com/office/spreadsheetml/2010/11/main" uri="{DE250136-89BD-433C-8126-D09CA5730AF9}">
        <x15:connection id="Rango3-ae35c62d-764d-4dba-8a93-8d9e8808b6d0"/>
      </ext>
    </extLst>
  </connection>
  <connection id="12" xr16:uid="{00000000-0015-0000-FFFF-FFFF0B000000}" name="Conexión4" type="104" refreshedVersion="0" background="1">
    <extLst>
      <ext xmlns:x15="http://schemas.microsoft.com/office/spreadsheetml/2010/11/main" uri="{DE250136-89BD-433C-8126-D09CA5730AF9}">
        <x15:connection id="Rango4-b95acbcd-e60b-44e7-ba04-5c535cf00ae6"/>
      </ext>
    </extLst>
  </connection>
  <connection id="13" xr16:uid="{00000000-0015-0000-FFFF-FFFF0C000000}" name="Conexión5" type="104" refreshedVersion="0" background="1">
    <extLst>
      <ext xmlns:x15="http://schemas.microsoft.com/office/spreadsheetml/2010/11/main" uri="{DE250136-89BD-433C-8126-D09CA5730AF9}">
        <x15:connection id="Rango5-7310e918-f973-40fc-a1b6-a8a59f19b037"/>
      </ext>
    </extLst>
  </connection>
  <connection id="14" xr16:uid="{00000000-0015-0000-FFFF-FFFF0D000000}" name="Conexión6" type="104" refreshedVersion="0" background="1">
    <extLst>
      <ext xmlns:x15="http://schemas.microsoft.com/office/spreadsheetml/2010/11/main" uri="{DE250136-89BD-433C-8126-D09CA5730AF9}">
        <x15:connection id="Rango6-740e82a0-a9cd-4e98-8f79-ce28076c1144"/>
      </ext>
    </extLst>
  </connection>
  <connection id="15" xr16:uid="{00000000-0015-0000-FFFF-FFFF0E000000}" name="Conexión7" type="104" refreshedVersion="0" background="1">
    <extLst>
      <ext xmlns:x15="http://schemas.microsoft.com/office/spreadsheetml/2010/11/main" uri="{DE250136-89BD-433C-8126-D09CA5730AF9}">
        <x15:connection id="Rango7-1c4aa3e1-74b0-4b3d-8426-8d5376b6d73a"/>
      </ext>
    </extLst>
  </connection>
  <connection id="16" xr16:uid="{00000000-0015-0000-FFFF-FFFF0F000000}" name="Conexión8" type="104" refreshedVersion="0" background="1">
    <extLst>
      <ext xmlns:x15="http://schemas.microsoft.com/office/spreadsheetml/2010/11/main" uri="{DE250136-89BD-433C-8126-D09CA5730AF9}">
        <x15:connection id="Rango8-7b88a2df-120b-43ae-9ea1-bd956ccf09ab"/>
      </ext>
    </extLst>
  </connection>
  <connection id="17" xr16:uid="{00000000-0015-0000-FFFF-FFFF10000000}" name="Conexión9" type="104" refreshedVersion="0" background="1">
    <extLst>
      <ext xmlns:x15="http://schemas.microsoft.com/office/spreadsheetml/2010/11/main" uri="{DE250136-89BD-433C-8126-D09CA5730AF9}">
        <x15:connection id="Rango9-962d19ad-f5f6-49d6-ad8b-514da6b1be0d"/>
      </ext>
    </extLst>
  </connection>
  <connection id="18" xr16:uid="{00000000-0015-0000-FFFF-FFFF11000000}" keepAlive="1" name="ThisWorkbookDataModel" description="Modelo de datos" type="5" refreshedVersion="5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<sst xmlns="http://schemas.openxmlformats.org/spreadsheetml/2006/main" count="968" uniqueCount="395">
  <si>
    <t>NOMBRE DEL PROYECTO</t>
  </si>
  <si>
    <t>BOCAS DEL TORO</t>
  </si>
  <si>
    <t>CHANGUINOLA</t>
  </si>
  <si>
    <t>ALMIRANTE</t>
  </si>
  <si>
    <t>LAS TABLAS</t>
  </si>
  <si>
    <t>DISTRITO</t>
  </si>
  <si>
    <t>CHIRIQUÍ</t>
  </si>
  <si>
    <t>ADJUDICADO</t>
  </si>
  <si>
    <t>DAVID</t>
  </si>
  <si>
    <t>SAN CARLOS</t>
  </si>
  <si>
    <t>OBSERVACIONES</t>
  </si>
  <si>
    <t>VIALIDAD</t>
  </si>
  <si>
    <t>AGUA</t>
  </si>
  <si>
    <t>COCLÉ</t>
  </si>
  <si>
    <t>COLÓN</t>
  </si>
  <si>
    <t>DARIÉN</t>
  </si>
  <si>
    <t>HERRERA</t>
  </si>
  <si>
    <t>LOS SANTOS</t>
  </si>
  <si>
    <t>PANAMÁ</t>
  </si>
  <si>
    <t>PANAMÁ OESTE</t>
  </si>
  <si>
    <t>VERAGUAS</t>
  </si>
  <si>
    <t>LA MESA</t>
  </si>
  <si>
    <t>MACARACAS</t>
  </si>
  <si>
    <t>INFRAESTRUCTURA</t>
  </si>
  <si>
    <t>EJECUCIÓN</t>
  </si>
  <si>
    <t>SANTA MARÍA</t>
  </si>
  <si>
    <t>PARITA</t>
  </si>
  <si>
    <t>PESÉ</t>
  </si>
  <si>
    <t>SAN FRANCISCO</t>
  </si>
  <si>
    <t>ELECTRIFICACIÓN</t>
  </si>
  <si>
    <t>SAN MIGUELITO</t>
  </si>
  <si>
    <t>CHAME</t>
  </si>
  <si>
    <t>LA CHORRERA</t>
  </si>
  <si>
    <t>CÉMACO</t>
  </si>
  <si>
    <t>NATÁ</t>
  </si>
  <si>
    <t>RÍO DE JESÚS</t>
  </si>
  <si>
    <t>EDUCACIÓN</t>
  </si>
  <si>
    <t>ÑURUM</t>
  </si>
  <si>
    <t>ANTÓN</t>
  </si>
  <si>
    <t>GUALACA</t>
  </si>
  <si>
    <t>OCÚ</t>
  </si>
  <si>
    <t>JIRONDAI</t>
  </si>
  <si>
    <t>MONTIJO</t>
  </si>
  <si>
    <t>PINOGANA</t>
  </si>
  <si>
    <t>COMARCA EMBERÁ WOUNAAN</t>
  </si>
  <si>
    <t>COMARCA GUNA YALA</t>
  </si>
  <si>
    <t>SALUD</t>
  </si>
  <si>
    <t>FECHA DE RESOLUCIÓN</t>
  </si>
  <si>
    <t>MONTO DEL CONTRATO</t>
  </si>
  <si>
    <t>AGUADULCE</t>
  </si>
  <si>
    <t>POCRÍ</t>
  </si>
  <si>
    <t>SONÁ</t>
  </si>
  <si>
    <t>MARIATO</t>
  </si>
  <si>
    <t>OLÁ</t>
  </si>
  <si>
    <t>BARÚ</t>
  </si>
  <si>
    <t>NOLE DUIMA</t>
  </si>
  <si>
    <t>BUGABA</t>
  </si>
  <si>
    <t>SAN LORENZO</t>
  </si>
  <si>
    <t>TONOSÍ</t>
  </si>
  <si>
    <t>CHEPIGANA</t>
  </si>
  <si>
    <t>CHIMÁN</t>
  </si>
  <si>
    <t>CHIRIQUÍ GRANDE</t>
  </si>
  <si>
    <t>GUARARÉ</t>
  </si>
  <si>
    <t>LA PINTADA</t>
  </si>
  <si>
    <t>LOS POZOS</t>
  </si>
  <si>
    <t>MIRONÓ</t>
  </si>
  <si>
    <t>PENONOMÉ</t>
  </si>
  <si>
    <t>PORTOBELO</t>
  </si>
  <si>
    <t>BALBOA</t>
  </si>
  <si>
    <t>CAÑAZAS</t>
  </si>
  <si>
    <t>DOLEGA</t>
  </si>
  <si>
    <t>REMEDIOS</t>
  </si>
  <si>
    <t>SANTA ISABEL</t>
  </si>
  <si>
    <t>BOQUETE</t>
  </si>
  <si>
    <t>SAMBÚ</t>
  </si>
  <si>
    <t>CHEPO</t>
  </si>
  <si>
    <t>ALANJE</t>
  </si>
  <si>
    <t>RENACIMIENTO</t>
  </si>
  <si>
    <t>SANTA CATALINA</t>
  </si>
  <si>
    <t>LAS MINAS</t>
  </si>
  <si>
    <t>KANKINTU</t>
  </si>
  <si>
    <t xml:space="preserve">ARRAIJÁN </t>
  </si>
  <si>
    <t xml:space="preserve">LAS PALMAS </t>
  </si>
  <si>
    <t>TABOGA</t>
  </si>
  <si>
    <t>SANTIAGO</t>
  </si>
  <si>
    <t>CALOBRE</t>
  </si>
  <si>
    <t>KUSAPÍN</t>
  </si>
  <si>
    <t>CHITRÉ</t>
  </si>
  <si>
    <t>BESIKO</t>
  </si>
  <si>
    <t>ATALAYA</t>
  </si>
  <si>
    <t>CAPIRA</t>
  </si>
  <si>
    <t>OMAR TORRIJOS</t>
  </si>
  <si>
    <t>SIN INICIAR</t>
  </si>
  <si>
    <t>MÜNA</t>
  </si>
  <si>
    <t>BOQUERÓN</t>
  </si>
  <si>
    <t>SAN FÉLIX</t>
  </si>
  <si>
    <t>TOLÉ</t>
  </si>
  <si>
    <t>CHAGRES</t>
  </si>
  <si>
    <t>DONOSO</t>
  </si>
  <si>
    <t>PEDASÍ</t>
  </si>
  <si>
    <t>SANTA FÉ</t>
  </si>
  <si>
    <t>MONTO APROBADO</t>
  </si>
  <si>
    <t>PROVEEDOR O CONTRATISTA</t>
  </si>
  <si>
    <t>FECHA DE ORDEN DE PROCEDER</t>
  </si>
  <si>
    <t>TIEMPO DE EJECUCIÓN</t>
  </si>
  <si>
    <t>FECHA DE CULMINACIÓN</t>
  </si>
  <si>
    <t>TRANSPORTE</t>
  </si>
  <si>
    <t>60 DÍAS</t>
  </si>
  <si>
    <t>90 DÍAS</t>
  </si>
  <si>
    <t>120 DÍAS</t>
  </si>
  <si>
    <t>COMARCA NGÖBE BUGLÉ</t>
  </si>
  <si>
    <t>INFRAESTRUCTURA PÚBLICA</t>
  </si>
  <si>
    <t>CONSTRUCCION DE CANCHA DEPORTIVA</t>
  </si>
  <si>
    <t>LICITACIÓN</t>
  </si>
  <si>
    <t>FÍSICAMENTE TERMINADO</t>
  </si>
  <si>
    <t>SECTOR</t>
  </si>
  <si>
    <t>POBLACIÓN BENEFICIADA</t>
  </si>
  <si>
    <t>PREVENCIÓN DE RIESGOS</t>
  </si>
  <si>
    <t>TURISMO</t>
  </si>
  <si>
    <t>DEPORTE</t>
  </si>
  <si>
    <t>TIERRAS ALTAS</t>
  </si>
  <si>
    <t>SANTA FÉ - D</t>
  </si>
  <si>
    <t>EQUIPAMIENTO URBANO</t>
  </si>
  <si>
    <t>ENERGÍA</t>
  </si>
  <si>
    <t>PARQUES</t>
  </si>
  <si>
    <t>CULTURA</t>
  </si>
  <si>
    <t>VIVIENDA</t>
  </si>
  <si>
    <t>DESESTIMADO</t>
  </si>
  <si>
    <t>EDUCACIÓN Y CULTURA</t>
  </si>
  <si>
    <t>DESARROLLO</t>
  </si>
  <si>
    <t>EVALUACIÓN</t>
  </si>
  <si>
    <t>PROVINCIA/COMARCA</t>
  </si>
  <si>
    <t>CULMINADO</t>
  </si>
  <si>
    <t>REFORMULADO</t>
  </si>
  <si>
    <t>INSUMOS Y MATERIALES ROYMAX S.A.</t>
  </si>
  <si>
    <t>CORREGIMIENTO</t>
  </si>
  <si>
    <t>CIUDAD / LUGAR POBLADO</t>
  </si>
  <si>
    <t>SECTOR ECONÓMICO (DPI-MEF)</t>
  </si>
  <si>
    <t>N° SINIP</t>
  </si>
  <si>
    <t>VIGENCIA PRESUPUESTARIA</t>
  </si>
  <si>
    <t>MONTO PAGADO</t>
  </si>
  <si>
    <t>SITUACIÓN ACTUAL</t>
  </si>
  <si>
    <t>IGLESIAS</t>
  </si>
  <si>
    <t>EMPRESA MUNICIPAL</t>
  </si>
  <si>
    <t>SALDO TOTAL</t>
  </si>
  <si>
    <t>% AVANCE FÍSICO</t>
  </si>
  <si>
    <t>CANCHAS Y CAMPOS DEPORTIVOS</t>
  </si>
  <si>
    <t>ADQUISICIÓN DE VEHÍCULOS</t>
  </si>
  <si>
    <t>VEREDAS, ACERAS Y MARQUESINAS</t>
  </si>
  <si>
    <t>ASEO</t>
  </si>
  <si>
    <t>CANALIZACIÓN Y DRAGADOS</t>
  </si>
  <si>
    <t>TERCERA EDAD</t>
  </si>
  <si>
    <t>ATENCIÓN ESPECIALIZADA</t>
  </si>
  <si>
    <t>AYUDA SOCIAL</t>
  </si>
  <si>
    <t>SECTOR AGROPECUARIO</t>
  </si>
  <si>
    <t xml:space="preserve">EDUCACIÓN </t>
  </si>
  <si>
    <t>SERVICIO</t>
  </si>
  <si>
    <t>SOCIALES</t>
  </si>
  <si>
    <t>categorias</t>
  </si>
  <si>
    <t>EDUCACIÓN.Y.SALUD</t>
  </si>
  <si>
    <t>DEPORTE.Y.RECREACIÓN</t>
  </si>
  <si>
    <t>SERVICIO.PÚBLICO.DOMICILIARIO</t>
  </si>
  <si>
    <t>INFRAESTRUCTURA.PARA.LA.SEGURIDAD.CIUDADANA</t>
  </si>
  <si>
    <t>SERVICIOS.SOCIALES</t>
  </si>
  <si>
    <t>TURISMO.Y.CULTURA</t>
  </si>
  <si>
    <t>DESARROLLO.ECONÓMICO.Y.SOCIAL</t>
  </si>
  <si>
    <t>Situación Actual</t>
  </si>
  <si>
    <t>Sector DPI-MEF</t>
  </si>
  <si>
    <t>AGROPECUARIO</t>
  </si>
  <si>
    <t>INDUSTRIA, COMERCIO, TURISMO</t>
  </si>
  <si>
    <t>TELECOMUNICACIONES</t>
  </si>
  <si>
    <t>TRABAJO Y BIENESTAR SOCIAL</t>
  </si>
  <si>
    <t>FINANZAS</t>
  </si>
  <si>
    <t>JUSTICIA Y PROTECCIÓN CIUDADANA</t>
  </si>
  <si>
    <t>MINERÍA</t>
  </si>
  <si>
    <t>PROTECCIÓN CIUDADANA</t>
  </si>
  <si>
    <t>AMBIENTE</t>
  </si>
  <si>
    <t>ADMINISTRACIÓN Y SERVICIOS GENERALES</t>
  </si>
  <si>
    <t>Estatus</t>
  </si>
  <si>
    <t>CONTINUIDAD</t>
  </si>
  <si>
    <t>NUEVO</t>
  </si>
  <si>
    <t>ÁREA SEGÚN LEY 66</t>
  </si>
  <si>
    <t>PARTICIPACIÓN CIUDADANA Y CAPACITACIÓN</t>
  </si>
  <si>
    <r>
      <t>BOCAS</t>
    </r>
    <r>
      <rPr>
        <sz val="7"/>
        <color theme="0"/>
        <rFont val="Arial"/>
        <family val="2"/>
      </rPr>
      <t>-</t>
    </r>
    <r>
      <rPr>
        <sz val="7"/>
        <rFont val="Arial"/>
        <family val="2"/>
      </rPr>
      <t>DEL</t>
    </r>
    <r>
      <rPr>
        <sz val="7"/>
        <color theme="0"/>
        <rFont val="Arial"/>
        <family val="2"/>
      </rPr>
      <t>-</t>
    </r>
    <r>
      <rPr>
        <sz val="7"/>
        <rFont val="Arial"/>
        <family val="2"/>
      </rPr>
      <t>TORO</t>
    </r>
  </si>
  <si>
    <t>Colmena</t>
  </si>
  <si>
    <t>Agua Limpia y Sanidad Básica</t>
  </si>
  <si>
    <t>Salud</t>
  </si>
  <si>
    <t>Educación</t>
  </si>
  <si>
    <t>Vivienda</t>
  </si>
  <si>
    <t>Actividades que generen ingresos / emprendimiento</t>
  </si>
  <si>
    <t>Seguridad</t>
  </si>
  <si>
    <t>Deporte y Cultura</t>
  </si>
  <si>
    <t>Conservación del Ambiente</t>
  </si>
  <si>
    <t>Electrificación Rural / Luminarias</t>
  </si>
  <si>
    <t>Infraestructura Vial</t>
  </si>
  <si>
    <t>Primera Infancia</t>
  </si>
  <si>
    <t>Nutrición</t>
  </si>
  <si>
    <t>150 DÍAS</t>
  </si>
  <si>
    <t>INVERSIONES KAYMAR S.A.</t>
  </si>
  <si>
    <t>180 DÍAS</t>
  </si>
  <si>
    <t>ERCON S.A.</t>
  </si>
  <si>
    <t>MEJORAMIENTO DE CAMINOS DE PRODUCCION</t>
  </si>
  <si>
    <t>CONSTRUCCIÓN DE ACERAS EN EL CORREGIMIENTO</t>
  </si>
  <si>
    <t>TONOSI CABECERA</t>
  </si>
  <si>
    <t>CONSTRUCCION  DE MERCADO PUBLICO</t>
  </si>
  <si>
    <t>ERCON, S.A.</t>
  </si>
  <si>
    <t>13/8/2019</t>
  </si>
  <si>
    <t>ISLA DE CAÑA</t>
  </si>
  <si>
    <t>MEJORAMIENTO  A  IGLESIAS CAÑAS</t>
  </si>
  <si>
    <t>MATERIALES ROYMAX S.A</t>
  </si>
  <si>
    <t>14/1/2019</t>
  </si>
  <si>
    <t>13/4/2019</t>
  </si>
  <si>
    <t>PROYECTO TERMINADO</t>
  </si>
  <si>
    <t>CACAO</t>
  </si>
  <si>
    <t>MEJORAMIENTO  A IGLESIAS EL CACAO</t>
  </si>
  <si>
    <t>CONHEPSA S.A.</t>
  </si>
  <si>
    <t>FLORES - JOAQUIN ARRIBA</t>
  </si>
  <si>
    <t>FLORES</t>
  </si>
  <si>
    <t>CONSTRUCCION DE PARQUE EN JOAQUIN ARRIBA</t>
  </si>
  <si>
    <t>GUANICO</t>
  </si>
  <si>
    <t>MEJORAMIENTO A CAMINOS  DE PRODUCCION</t>
  </si>
  <si>
    <t>EMPRESAS ARROVILLA S.A.</t>
  </si>
  <si>
    <t>EL CORTEZO</t>
  </si>
  <si>
    <t>MEJORAMIENTO A IGLESIAS EL CORTEZO</t>
  </si>
  <si>
    <t>26/3/2019</t>
  </si>
  <si>
    <t>23/7/2019</t>
  </si>
  <si>
    <t>TRONOSA</t>
  </si>
  <si>
    <t>MEJORAMIENTO A  IGLESIAS LA TRONOSA</t>
  </si>
  <si>
    <t>EQUIPO PESADO S.A.</t>
  </si>
  <si>
    <t>30/4/2018</t>
  </si>
  <si>
    <t>28/6/2018</t>
  </si>
  <si>
    <t>MEJORAMiENTO A ACUEDUCTO</t>
  </si>
  <si>
    <t>MEJORAMIENTO A IGLESIA</t>
  </si>
  <si>
    <t>TONOSÍ / ALCALDIA</t>
  </si>
  <si>
    <t xml:space="preserve">TONOSÍ </t>
  </si>
  <si>
    <t>CONSTRUCCION DE ACERAS</t>
  </si>
  <si>
    <t>TONOSI / ALCALDIA</t>
  </si>
  <si>
    <t>MEJORAMIENTO A CAMPO DEPORTIVO ETAPA 1</t>
  </si>
  <si>
    <t>KORTS S.A.</t>
  </si>
  <si>
    <t>CAÑAS</t>
  </si>
  <si>
    <t xml:space="preserve">MEJORAMIENTOS A CAMPO DEPORTIVO II ETAPA </t>
  </si>
  <si>
    <t>HIDROCONSTRUCTORES S.A</t>
  </si>
  <si>
    <t xml:space="preserve">60 dias </t>
  </si>
  <si>
    <t>31/1/2019</t>
  </si>
  <si>
    <t xml:space="preserve">MEJORAMIENTO A ACUEDUCTO </t>
  </si>
  <si>
    <t>27/6/2018</t>
  </si>
  <si>
    <t>90DIAS</t>
  </si>
  <si>
    <t>24/9/2018</t>
  </si>
  <si>
    <t>CONSTRUCCION DE IGLESIA EL CORTEZO</t>
  </si>
  <si>
    <t>0707-2017-12</t>
  </si>
  <si>
    <t>JOSE I. ESCOBAR O CONSTR. A.J.E.</t>
  </si>
  <si>
    <t>17/1/2019</t>
  </si>
  <si>
    <t>15/6/2019</t>
  </si>
  <si>
    <t>EL BEBEDERO</t>
  </si>
  <si>
    <t>CONSTRUCCION DE PARQUE EN EL BEBEDERO</t>
  </si>
  <si>
    <t>0707-2017-013</t>
  </si>
  <si>
    <t>CAMBUTAL</t>
  </si>
  <si>
    <t>CONSTRUCCIÓN DE CANCHA DEPORTIVA</t>
  </si>
  <si>
    <t>0707-2017-014</t>
  </si>
  <si>
    <t>no cuenta con el terreno para construir/se solicita cambio de proyecto</t>
  </si>
  <si>
    <t>ALTOS DE GUERA</t>
  </si>
  <si>
    <t>ISLA DE CAÑAS</t>
  </si>
  <si>
    <t>MEJORAMIENTO A PARQUE</t>
  </si>
  <si>
    <t>29/1/2019</t>
  </si>
  <si>
    <t>28/4/2019</t>
  </si>
  <si>
    <t>TONOSI ALCALDIA</t>
  </si>
  <si>
    <t>CONSTRUCCION DE CASA DE VELACION</t>
  </si>
  <si>
    <t>ISLA CAÑA</t>
  </si>
  <si>
    <t>LA TRONOSA</t>
  </si>
  <si>
    <t>EL CACAO</t>
  </si>
  <si>
    <t>CANALIZACION DE LAS AGUAS PLUVIALES</t>
  </si>
  <si>
    <t>inverSIONES KAYMAR S.A.</t>
  </si>
  <si>
    <t>22/4/2019</t>
  </si>
  <si>
    <t>90dias</t>
  </si>
  <si>
    <t>20/7/2019</t>
  </si>
  <si>
    <t>CAÑA</t>
  </si>
  <si>
    <t>MEJORAMIENTO A LA RAMPA Y CONSTRUCCION DE MUELLE DE ACCESO</t>
  </si>
  <si>
    <t>CONSTRUCCION DE CASETAS DE ESPERA</t>
  </si>
  <si>
    <t>H &amp; M BUILDING, CORP</t>
  </si>
  <si>
    <t>MEJORAMIENTO A LA ESCUELA/GUANIQUITO</t>
  </si>
  <si>
    <t>CONSTRUCTORA E.V.J. S.A.</t>
  </si>
  <si>
    <t xml:space="preserve">MEJORAMIENTO A CAMINOS DE PRODUCCION </t>
  </si>
  <si>
    <t xml:space="preserve">MEJORAMIENTO ACAMINOS DE PRODUCCION </t>
  </si>
  <si>
    <t>CONSTRUCTORA CARDENAS</t>
  </si>
  <si>
    <t>MEJORAMIENTO DE ACUEDUCTO</t>
  </si>
  <si>
    <t>CONSTRUCCIONES M &amp; A</t>
  </si>
  <si>
    <t>25/12/2018</t>
  </si>
  <si>
    <t>24/3/2019</t>
  </si>
  <si>
    <t>MEJORAMIENTO A CEMENTERIO EN EL CORREGIMIENTO</t>
  </si>
  <si>
    <t>0707-2019-001</t>
  </si>
  <si>
    <t>MEJORAMIENTO A LA JUNTA COMUNAL EN EL CORREGIMIENTO</t>
  </si>
  <si>
    <t>0707-2019-002</t>
  </si>
  <si>
    <t>MEJORAMIENTO A CAMINOS DE PRODUCCION (LOS BUZOS-PEDREGAL)</t>
  </si>
  <si>
    <t>0707-2019-003</t>
  </si>
  <si>
    <t xml:space="preserve">MEJORAMIENTO A CAMINOS DE PRODUCCION ( LOS ZATRALES-EL AGUILUCHO) </t>
  </si>
  <si>
    <t>0707-2019-004</t>
  </si>
  <si>
    <t>MEJORAMIENTO A INSTALACIONES DEPORTIVAS ESTADIO MUNICIPAL DE TONOSÍ</t>
  </si>
  <si>
    <t>0707-2019-005</t>
  </si>
  <si>
    <t>BEBEDERO</t>
  </si>
  <si>
    <t>RIO VIEJO DE PERINA-BUENOS AIRES</t>
  </si>
  <si>
    <t>0707-2019-006</t>
  </si>
  <si>
    <t>GUÁNICO</t>
  </si>
  <si>
    <t>GUANICO ABAJO</t>
  </si>
  <si>
    <t>MEJORAMIENTO A CAMINOS DE PRODUCCION (GUÁNICO ABAJO-EL OSTIONAL)</t>
  </si>
  <si>
    <t>0707-2019-007</t>
  </si>
  <si>
    <t>EL CACA0</t>
  </si>
  <si>
    <t>CONSTRUCCIÓN DE CASA LOCAL EN LA COMUNIDAD DE AGUA BUENA</t>
  </si>
  <si>
    <t>0707-2019-008</t>
  </si>
  <si>
    <t>MEJORAMIENTO A RAMPA Y CONSTRUCCIÓN DE MUELLE EN EL CORREGIMIENTO ETAPA 2</t>
  </si>
  <si>
    <t>0707-2019-009</t>
  </si>
  <si>
    <t>MEJORAMIENTO A PARQUE DE LA PINTADA</t>
  </si>
  <si>
    <t>0707-2019-010</t>
  </si>
  <si>
    <t>MEJORAMIENTO A ACUEDUCTO DEL CORREGIMIENTO</t>
  </si>
  <si>
    <t>0707-2019-011</t>
  </si>
  <si>
    <t>0707-2019-012</t>
  </si>
  <si>
    <t>TONOSÍ/BEBEDERO</t>
  </si>
  <si>
    <t>CONSTRUCCIÓN DE ACERAS CORREGINIENTOS DE TONOSÍ Y BEBEDERO</t>
  </si>
  <si>
    <t>0707-2019-013</t>
  </si>
  <si>
    <t>MEJORAMIENTO A PARQUE EN EL CORREGIMIENTO</t>
  </si>
  <si>
    <t>0707-2019-014</t>
  </si>
  <si>
    <t>0707-2021-001</t>
  </si>
  <si>
    <t>0707-2021-002</t>
  </si>
  <si>
    <t>0707-2021-003</t>
  </si>
  <si>
    <t>0707-2021-004</t>
  </si>
  <si>
    <t>0707-2021-005</t>
  </si>
  <si>
    <t>0707-2021-006</t>
  </si>
  <si>
    <t>0707-2021-007</t>
  </si>
  <si>
    <t>0707-2021-008</t>
  </si>
  <si>
    <t>0707-2021-009</t>
  </si>
  <si>
    <t>0707-2021-010</t>
  </si>
  <si>
    <t>0707-2021-011</t>
  </si>
  <si>
    <t>0707-2021-012</t>
  </si>
  <si>
    <t>0707-2021-013</t>
  </si>
  <si>
    <t>0707-2021-014</t>
  </si>
  <si>
    <t>90 DIAS</t>
  </si>
  <si>
    <t>CONSTRUCCIÓN DE PUENTE PEATONAL EN EL CORREGIMIENTO (JUAQUÍN ABAJO)</t>
  </si>
  <si>
    <t>MEJORAMIENTO A CEMENTERIO EN EL CORREGIMIENTO DE LA TRONOSA (GÜERA</t>
  </si>
  <si>
    <t>CONSTRUCCIÓN DE CASETAS DE ESPERA EN EL DISTRITO</t>
  </si>
  <si>
    <t>MEJORAMIENTO A IGLESIAS EN EL CORREGIMIENTO (PARTE 2)</t>
  </si>
  <si>
    <t>MEJORAMIENTO A CEMENTERIOS EN EL CORREGIMIENTO</t>
  </si>
  <si>
    <t xml:space="preserve">MEJORAMIENTO A IGLESIAS EN EL CORREGIMIENTO  </t>
  </si>
  <si>
    <t>MEJORAMIENTO A CEMENTERIO EN EL CORREGIMIENTO DE CAÑAS (AGUA BUENA)</t>
  </si>
  <si>
    <t>MEJORAMIENTO A CANCHA MUNICIPAL EN EL CORREGIMIENTO DE TONOSÍ CABECERA</t>
  </si>
  <si>
    <t>MEJORAMIENTO A LA ALCALDÍA MUNICIPAL</t>
  </si>
  <si>
    <t>MEJORAMIENTO A IGLESIAS EN EL CORREGIMIENTO</t>
  </si>
  <si>
    <t>18/11/2020</t>
  </si>
  <si>
    <t>15/2/2021</t>
  </si>
  <si>
    <t>29/10/2020</t>
  </si>
  <si>
    <t>27/01/2021</t>
  </si>
  <si>
    <t>INVERSION KAYMAR, S.A.</t>
  </si>
  <si>
    <t>90 dias</t>
  </si>
  <si>
    <t>CONSTRUCTORA NUEVO HORIZONTE,S.A.</t>
  </si>
  <si>
    <t>11/052017</t>
  </si>
  <si>
    <t>19/09/2018</t>
  </si>
  <si>
    <t>26/04/2018</t>
  </si>
  <si>
    <t>16/12/ 2019</t>
  </si>
  <si>
    <t>U/S B/ 100.57LEY 155</t>
  </si>
  <si>
    <t>U/S B/ 1,538.06 LEY 155</t>
  </si>
  <si>
    <t>CONSTRUCCION DE CANCHA DEPROTIVA</t>
  </si>
  <si>
    <t>U/S B/ 20,000.00 LEY 155</t>
  </si>
  <si>
    <t>MEJORAMIENTO A ACUEDUCTO</t>
  </si>
  <si>
    <t>U/S B/ 1,703.00 LEY 155</t>
  </si>
  <si>
    <t>U/S B/ 526.75 LEY 155</t>
  </si>
  <si>
    <t>U/S B/ 2,502.81 LEY 155</t>
  </si>
  <si>
    <t>U/S B/ 31,250.00  LEY 155</t>
  </si>
  <si>
    <t>U/S B/ 716.00   LEY 155</t>
  </si>
  <si>
    <t>U/S B/ 6.28   LEY 155</t>
  </si>
  <si>
    <t>U/S B/ 1,998.85  LEY 155</t>
  </si>
  <si>
    <t>U/S B/ 58.19   LEY 155</t>
  </si>
  <si>
    <t>U/S B/ 1,863.50   LEY 155</t>
  </si>
  <si>
    <t>U/S B/ 80,000.00  LEY 155</t>
  </si>
  <si>
    <t>U/S B/ 4,571.35  LEY 155</t>
  </si>
  <si>
    <t>U/S B/ 4,920.70  LEY 155</t>
  </si>
  <si>
    <t>SALDO 1,877.67 LEY 155</t>
  </si>
  <si>
    <t>SALDO 3, 685.58 LEY 155</t>
  </si>
  <si>
    <t>U/S B/ 55.20 LEY 155</t>
  </si>
  <si>
    <t>U/S B/ 5.28 LEY 155</t>
  </si>
  <si>
    <t>U/S B/ 163.64 LEY 155</t>
  </si>
  <si>
    <t>U/S B/ 5.34 LEY 155</t>
  </si>
  <si>
    <t>U/S B/ 1.98 LEY 155</t>
  </si>
  <si>
    <t>U/S B/ 5,644.76 LEY 155</t>
  </si>
  <si>
    <t>U/S B/ 55.20  LEY 155</t>
  </si>
  <si>
    <t>U/S B/ 2,574.42  LEY 155</t>
  </si>
  <si>
    <t>U/S B/ 4,431.50  LEY 155</t>
  </si>
  <si>
    <t>U/S B/ 2,658.08  LEY 155</t>
  </si>
  <si>
    <t>SALDO 2,131.00  LEY 155</t>
  </si>
  <si>
    <t>U/S B/ 48.65  LEY 155</t>
  </si>
  <si>
    <t>U/S B/ 40,000.00  LEY 155</t>
  </si>
  <si>
    <t>U/S B/ 20,000.00  LEY 155</t>
  </si>
  <si>
    <t>MEJORAMIENTO A PARQUE EN ISLA CAÑA</t>
  </si>
  <si>
    <t>U/S B/ 35,000.00  LEY 155</t>
  </si>
  <si>
    <t>CONSTRUCCION  DE MERCADO PUBLICO EN EJECUCION</t>
  </si>
  <si>
    <t>MEJORAMiENTO A ACUEDUCTO POR INVESTIGAR</t>
  </si>
  <si>
    <t>REMANENTES TOMADO SEGÚN LEY 155. PARA  FUNCIONAMIENTO</t>
  </si>
  <si>
    <t>CAMBIO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</si>
</sst>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#,##0.00;[Red]#,##0.00"/>
  </numFmts>
  <fonts count="26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charset val="1"/>
    </font>
    <font>
      <sz val="7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name val="Calibri"/>
      <family val="2"/>
      <scheme val="minor"/>
    </font>
    <font>
      <b/>
      <sz val="9"/>
      <color theme="9" tint="-0.249977111117893"/>
      <name val="Arial"/>
      <family val="2"/>
    </font>
    <font>
      <b/>
      <sz val="9"/>
      <color theme="8" tint="0.39997558519241921"/>
      <name val="Arial"/>
      <family val="2"/>
    </font>
    <font>
      <b/>
      <sz val="9"/>
      <color theme="7" tint="0.39997558519241921"/>
      <name val="Arial"/>
      <family val="2"/>
    </font>
    <font>
      <b/>
      <sz val="9"/>
      <color theme="5" tint="-0.249977111117893"/>
      <name val="Arial"/>
      <family val="2"/>
    </font>
    <font>
      <b/>
      <sz val="9"/>
      <color theme="4" tint="-0.249977111117893"/>
      <name val="Arial"/>
      <family val="2"/>
    </font>
    <font>
      <b/>
      <sz val="9"/>
      <color theme="3" tint="0.39997558519241921"/>
      <name val="Arial"/>
      <family val="2"/>
    </font>
    <font>
      <b/>
      <sz val="9"/>
      <color theme="6" tint="-0.249977111117893"/>
      <name val="Arial"/>
      <family val="2"/>
    </font>
    <font>
      <sz val="7"/>
      <color theme="0"/>
      <name val="Arial"/>
      <family val="2"/>
    </font>
    <font>
      <b/>
      <sz val="9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00CC6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6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11" fillId="0" borderId="0" applyNumberFormat="0" applyFill="0" applyBorder="0" applyAlignment="0" applyProtection="0"/>
    <xf numFmtId="0" fontId="5" fillId="0" borderId="0">
      <alignment wrapText="1"/>
    </xf>
  </cellStyleXfs>
  <cellXfs count="106">
    <xf numFmtId="0" fontId="0" fillId="0" borderId="0" xfId="0"/>
    <xf numFmtId="0" fontId="0" fillId="0" borderId="0" xfId="0" applyAlignment="1">
      <alignment wrapText="1"/>
    </xf>
    <xf numFmtId="0" fontId="9" fillId="0" borderId="1" xfId="0" applyFont="1" applyFill="1" applyBorder="1" applyAlignment="1">
      <alignment horizontal="center" vertical="center" wrapText="1"/>
    </xf>
    <xf numFmtId="1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1" fontId="12" fillId="0" borderId="0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wrapText="1"/>
    </xf>
    <xf numFmtId="0" fontId="8" fillId="0" borderId="2" xfId="0" applyFont="1" applyBorder="1" applyAlignment="1">
      <alignment wrapText="1"/>
    </xf>
    <xf numFmtId="0" fontId="8" fillId="0" borderId="4" xfId="0" applyFont="1" applyBorder="1" applyAlignment="1">
      <alignment wrapText="1"/>
    </xf>
    <xf numFmtId="0" fontId="13" fillId="0" borderId="6" xfId="0" applyFont="1" applyBorder="1" applyAlignment="1">
      <alignment wrapText="1"/>
    </xf>
    <xf numFmtId="0" fontId="8" fillId="0" borderId="5" xfId="0" applyFont="1" applyBorder="1" applyAlignment="1">
      <alignment wrapText="1"/>
    </xf>
    <xf numFmtId="0" fontId="14" fillId="0" borderId="6" xfId="0" applyFont="1" applyBorder="1" applyAlignment="1">
      <alignment wrapText="1"/>
    </xf>
    <xf numFmtId="0" fontId="15" fillId="0" borderId="6" xfId="0" applyFont="1" applyBorder="1" applyAlignment="1">
      <alignment wrapText="1"/>
    </xf>
    <xf numFmtId="0" fontId="19" fillId="0" borderId="6" xfId="0" applyFont="1" applyBorder="1" applyAlignment="1">
      <alignment wrapText="1"/>
    </xf>
    <xf numFmtId="0" fontId="16" fillId="0" borderId="6" xfId="0" applyFont="1" applyBorder="1" applyAlignment="1">
      <alignment wrapText="1"/>
    </xf>
    <xf numFmtId="0" fontId="17" fillId="0" borderId="6" xfId="0" applyFont="1" applyBorder="1" applyAlignment="1">
      <alignment wrapText="1"/>
    </xf>
    <xf numFmtId="0" fontId="18" fillId="0" borderId="6" xfId="0" applyFont="1" applyBorder="1" applyAlignment="1">
      <alignment wrapText="1"/>
    </xf>
    <xf numFmtId="0" fontId="0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left" vertical="center" wrapText="1"/>
    </xf>
    <xf numFmtId="1" fontId="12" fillId="2" borderId="0" xfId="0" applyNumberFormat="1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left" vertical="center" wrapText="1"/>
    </xf>
    <xf numFmtId="0" fontId="24" fillId="2" borderId="0" xfId="0" applyFont="1" applyFill="1" applyAlignment="1">
      <alignment horizontal="center" vertical="center"/>
    </xf>
    <xf numFmtId="0" fontId="12" fillId="2" borderId="0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left" vertical="center"/>
    </xf>
    <xf numFmtId="0" fontId="21" fillId="0" borderId="3" xfId="0" applyFont="1" applyFill="1" applyBorder="1" applyAlignment="1" applyProtection="1">
      <alignment horizontal="left" vertical="center" wrapText="1"/>
      <protection locked="0"/>
    </xf>
    <xf numFmtId="49" fontId="21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2" fillId="0" borderId="0" xfId="0" applyFont="1" applyFill="1" applyBorder="1" applyAlignment="1" applyProtection="1">
      <alignment horizontal="left" vertical="center" wrapText="1"/>
      <protection locked="0"/>
    </xf>
    <xf numFmtId="0" fontId="21" fillId="0" borderId="0" xfId="0" applyFont="1" applyFill="1" applyBorder="1" applyAlignment="1" applyProtection="1">
      <alignment horizontal="left" vertical="center" wrapText="1"/>
      <protection locked="0"/>
    </xf>
    <xf numFmtId="0" fontId="21" fillId="0" borderId="0" xfId="0" applyFont="1" applyFill="1" applyBorder="1" applyAlignment="1">
      <alignment horizontal="left" vertical="center" wrapText="1"/>
    </xf>
    <xf numFmtId="1" fontId="21" fillId="0" borderId="3" xfId="0" applyNumberFormat="1" applyFont="1" applyFill="1" applyBorder="1" applyAlignment="1">
      <alignment horizontal="left" vertical="center" wrapText="1"/>
    </xf>
    <xf numFmtId="4" fontId="21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2" fillId="0" borderId="0" xfId="0" applyFont="1" applyFill="1" applyBorder="1" applyAlignment="1">
      <alignment horizontal="left" vertical="center" wrapText="1"/>
    </xf>
    <xf numFmtId="164" fontId="22" fillId="0" borderId="0" xfId="0" applyNumberFormat="1" applyFont="1" applyFill="1" applyBorder="1" applyAlignment="1">
      <alignment horizontal="left" vertical="center" wrapText="1"/>
    </xf>
    <xf numFmtId="9" fontId="21" fillId="0" borderId="0" xfId="0" applyNumberFormat="1" applyFont="1" applyFill="1" applyBorder="1" applyAlignment="1">
      <alignment horizontal="left" vertical="center" wrapText="1"/>
    </xf>
    <xf numFmtId="0" fontId="22" fillId="0" borderId="3" xfId="0" applyFont="1" applyFill="1" applyBorder="1" applyAlignment="1" applyProtection="1">
      <alignment horizontal="left" vertical="center" wrapText="1"/>
      <protection locked="0"/>
    </xf>
    <xf numFmtId="14" fontId="23" fillId="2" borderId="1" xfId="0" applyNumberFormat="1" applyFont="1" applyFill="1" applyBorder="1" applyAlignment="1">
      <alignment horizontal="left" vertical="center"/>
    </xf>
    <xf numFmtId="1" fontId="23" fillId="2" borderId="1" xfId="0" applyNumberFormat="1" applyFont="1" applyFill="1" applyBorder="1" applyAlignment="1">
      <alignment horizontal="left" vertical="center" wrapText="1"/>
    </xf>
    <xf numFmtId="4" fontId="23" fillId="2" borderId="1" xfId="0" applyNumberFormat="1" applyFont="1" applyFill="1" applyBorder="1" applyAlignment="1">
      <alignment horizontal="left" vertical="center" wrapText="1"/>
    </xf>
    <xf numFmtId="4" fontId="23" fillId="2" borderId="1" xfId="0" applyNumberFormat="1" applyFont="1" applyFill="1" applyBorder="1" applyAlignment="1">
      <alignment horizontal="left" vertical="center"/>
    </xf>
    <xf numFmtId="9" fontId="23" fillId="2" borderId="1" xfId="0" applyNumberFormat="1" applyFont="1" applyFill="1" applyBorder="1" applyAlignment="1">
      <alignment horizontal="left" vertical="center"/>
    </xf>
    <xf numFmtId="4" fontId="23" fillId="2" borderId="1" xfId="7" applyNumberFormat="1" applyFont="1" applyFill="1" applyBorder="1" applyAlignment="1">
      <alignment horizontal="left" vertical="center"/>
    </xf>
    <xf numFmtId="3" fontId="23" fillId="2" borderId="1" xfId="0" applyNumberFormat="1" applyFont="1" applyFill="1" applyBorder="1" applyAlignment="1">
      <alignment horizontal="left" vertical="center"/>
    </xf>
    <xf numFmtId="0" fontId="23" fillId="2" borderId="1" xfId="4" applyFont="1" applyFill="1" applyBorder="1" applyAlignment="1">
      <alignment horizontal="left" vertical="center" wrapText="1"/>
    </xf>
    <xf numFmtId="0" fontId="23" fillId="2" borderId="1" xfId="0" applyFont="1" applyFill="1" applyBorder="1" applyAlignment="1" applyProtection="1">
      <alignment horizontal="left" vertical="center" wrapText="1"/>
      <protection locked="0"/>
    </xf>
    <xf numFmtId="0" fontId="24" fillId="2" borderId="1" xfId="0" applyFont="1" applyFill="1" applyBorder="1" applyAlignment="1">
      <alignment horizontal="left" vertical="center"/>
    </xf>
    <xf numFmtId="49" fontId="23" fillId="0" borderId="0" xfId="0" applyNumberFormat="1" applyFont="1" applyFill="1" applyBorder="1" applyAlignment="1">
      <alignment horizontal="left" vertical="center" wrapText="1"/>
    </xf>
    <xf numFmtId="1" fontId="23" fillId="0" borderId="0" xfId="0" applyNumberFormat="1" applyFont="1" applyFill="1" applyBorder="1" applyAlignment="1">
      <alignment horizontal="left" vertical="center" wrapText="1"/>
    </xf>
    <xf numFmtId="4" fontId="23" fillId="0" borderId="0" xfId="0" applyNumberFormat="1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left" vertical="center"/>
    </xf>
    <xf numFmtId="164" fontId="23" fillId="0" borderId="0" xfId="0" applyNumberFormat="1" applyFont="1" applyFill="1" applyBorder="1" applyAlignment="1">
      <alignment horizontal="left" vertical="center"/>
    </xf>
    <xf numFmtId="9" fontId="23" fillId="0" borderId="0" xfId="0" applyNumberFormat="1" applyFont="1" applyFill="1" applyBorder="1" applyAlignment="1">
      <alignment horizontal="left" vertical="center"/>
    </xf>
    <xf numFmtId="0" fontId="23" fillId="2" borderId="1" xfId="0" applyFont="1" applyFill="1" applyBorder="1" applyAlignment="1">
      <alignment horizontal="center" vertical="center"/>
    </xf>
    <xf numFmtId="14" fontId="23" fillId="2" borderId="1" xfId="0" applyNumberFormat="1" applyFont="1" applyFill="1" applyBorder="1" applyAlignment="1">
      <alignment horizontal="center" vertical="center"/>
    </xf>
    <xf numFmtId="1" fontId="12" fillId="3" borderId="0" xfId="0" applyNumberFormat="1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left" vertical="center"/>
    </xf>
    <xf numFmtId="0" fontId="23" fillId="3" borderId="1" xfId="0" applyFont="1" applyFill="1" applyBorder="1" applyAlignment="1">
      <alignment horizontal="left" vertical="center" wrapText="1"/>
    </xf>
    <xf numFmtId="14" fontId="23" fillId="3" borderId="1" xfId="0" applyNumberFormat="1" applyFont="1" applyFill="1" applyBorder="1" applyAlignment="1">
      <alignment horizontal="center" vertical="center"/>
    </xf>
    <xf numFmtId="1" fontId="23" fillId="3" borderId="1" xfId="0" applyNumberFormat="1" applyFont="1" applyFill="1" applyBorder="1" applyAlignment="1">
      <alignment horizontal="left" vertical="center" wrapText="1"/>
    </xf>
    <xf numFmtId="4" fontId="23" fillId="3" borderId="1" xfId="0" applyNumberFormat="1" applyFont="1" applyFill="1" applyBorder="1" applyAlignment="1">
      <alignment horizontal="left" vertical="center" wrapText="1"/>
    </xf>
    <xf numFmtId="165" fontId="23" fillId="3" borderId="1" xfId="0" applyNumberFormat="1" applyFont="1" applyFill="1" applyBorder="1" applyAlignment="1">
      <alignment horizontal="left" vertical="center"/>
    </xf>
    <xf numFmtId="4" fontId="23" fillId="3" borderId="1" xfId="0" applyNumberFormat="1" applyFont="1" applyFill="1" applyBorder="1" applyAlignment="1">
      <alignment horizontal="left" vertical="center"/>
    </xf>
    <xf numFmtId="14" fontId="23" fillId="3" borderId="1" xfId="0" applyNumberFormat="1" applyFont="1" applyFill="1" applyBorder="1" applyAlignment="1">
      <alignment horizontal="left" vertical="center"/>
    </xf>
    <xf numFmtId="9" fontId="23" fillId="3" borderId="1" xfId="0" applyNumberFormat="1" applyFont="1" applyFill="1" applyBorder="1" applyAlignment="1">
      <alignment horizontal="left" vertical="center"/>
    </xf>
    <xf numFmtId="0" fontId="12" fillId="3" borderId="0" xfId="0" applyFont="1" applyFill="1" applyBorder="1" applyAlignment="1">
      <alignment horizontal="center" vertical="center" wrapText="1"/>
    </xf>
    <xf numFmtId="4" fontId="23" fillId="4" borderId="1" xfId="0" applyNumberFormat="1" applyFont="1" applyFill="1" applyBorder="1" applyAlignment="1">
      <alignment horizontal="left" vertical="center" wrapText="1"/>
    </xf>
    <xf numFmtId="4" fontId="23" fillId="4" borderId="1" xfId="0" applyNumberFormat="1" applyFont="1" applyFill="1" applyBorder="1" applyAlignment="1">
      <alignment horizontal="left" vertical="center"/>
    </xf>
    <xf numFmtId="0" fontId="23" fillId="5" borderId="1" xfId="0" applyFont="1" applyFill="1" applyBorder="1" applyAlignment="1">
      <alignment horizontal="left" vertical="center"/>
    </xf>
    <xf numFmtId="0" fontId="23" fillId="5" borderId="1" xfId="0" applyFont="1" applyFill="1" applyBorder="1" applyAlignment="1">
      <alignment horizontal="left" vertical="center" wrapText="1"/>
    </xf>
    <xf numFmtId="0" fontId="23" fillId="5" borderId="1" xfId="4" applyFont="1" applyFill="1" applyBorder="1" applyAlignment="1">
      <alignment horizontal="left" vertical="center" wrapText="1"/>
    </xf>
    <xf numFmtId="1" fontId="23" fillId="5" borderId="1" xfId="0" applyNumberFormat="1" applyFont="1" applyFill="1" applyBorder="1" applyAlignment="1">
      <alignment horizontal="left" vertical="center" wrapText="1"/>
    </xf>
    <xf numFmtId="4" fontId="23" fillId="5" borderId="1" xfId="0" applyNumberFormat="1" applyFont="1" applyFill="1" applyBorder="1" applyAlignment="1">
      <alignment horizontal="left" vertical="center"/>
    </xf>
    <xf numFmtId="4" fontId="23" fillId="5" borderId="1" xfId="0" applyNumberFormat="1" applyFont="1" applyFill="1" applyBorder="1" applyAlignment="1">
      <alignment horizontal="left" vertical="center" wrapText="1"/>
    </xf>
    <xf numFmtId="9" fontId="23" fillId="5" borderId="1" xfId="0" applyNumberFormat="1" applyFont="1" applyFill="1" applyBorder="1" applyAlignment="1">
      <alignment horizontal="left" vertical="center"/>
    </xf>
    <xf numFmtId="14" fontId="23" fillId="5" borderId="1" xfId="0" applyNumberFormat="1" applyFont="1" applyFill="1" applyBorder="1" applyAlignment="1">
      <alignment horizontal="center" vertical="center"/>
    </xf>
    <xf numFmtId="3" fontId="23" fillId="5" borderId="1" xfId="0" applyNumberFormat="1" applyFont="1" applyFill="1" applyBorder="1" applyAlignment="1">
      <alignment horizontal="left" vertical="center"/>
    </xf>
    <xf numFmtId="14" fontId="23" fillId="5" borderId="1" xfId="0" applyNumberFormat="1" applyFont="1" applyFill="1" applyBorder="1" applyAlignment="1">
      <alignment horizontal="left" vertical="center"/>
    </xf>
    <xf numFmtId="0" fontId="23" fillId="4" borderId="0" xfId="0" applyFont="1" applyFill="1" applyBorder="1" applyAlignment="1">
      <alignment horizontal="left" vertical="center" wrapText="1"/>
    </xf>
    <xf numFmtId="0" fontId="23" fillId="6" borderId="1" xfId="0" applyFont="1" applyFill="1" applyBorder="1" applyAlignment="1">
      <alignment horizontal="left" vertical="center"/>
    </xf>
    <xf numFmtId="0" fontId="23" fillId="6" borderId="1" xfId="0" applyFont="1" applyFill="1" applyBorder="1" applyAlignment="1">
      <alignment horizontal="left" vertical="center" wrapText="1"/>
    </xf>
    <xf numFmtId="14" fontId="23" fillId="6" borderId="1" xfId="0" applyNumberFormat="1" applyFont="1" applyFill="1" applyBorder="1" applyAlignment="1">
      <alignment horizontal="center" vertical="center"/>
    </xf>
    <xf numFmtId="1" fontId="23" fillId="6" borderId="1" xfId="0" applyNumberFormat="1" applyFont="1" applyFill="1" applyBorder="1" applyAlignment="1">
      <alignment horizontal="left" vertical="center" wrapText="1"/>
    </xf>
    <xf numFmtId="4" fontId="23" fillId="6" borderId="1" xfId="0" applyNumberFormat="1" applyFont="1" applyFill="1" applyBorder="1" applyAlignment="1">
      <alignment horizontal="left" vertical="center"/>
    </xf>
    <xf numFmtId="4" fontId="23" fillId="6" borderId="1" xfId="0" applyNumberFormat="1" applyFont="1" applyFill="1" applyBorder="1" applyAlignment="1">
      <alignment horizontal="left" vertical="center" wrapText="1"/>
    </xf>
    <xf numFmtId="9" fontId="23" fillId="6" borderId="1" xfId="0" applyNumberFormat="1" applyFont="1" applyFill="1" applyBorder="1" applyAlignment="1">
      <alignment horizontal="left" vertical="center"/>
    </xf>
    <xf numFmtId="3" fontId="23" fillId="6" borderId="1" xfId="0" applyNumberFormat="1" applyFont="1" applyFill="1" applyBorder="1" applyAlignment="1">
      <alignment horizontal="left" vertical="center"/>
    </xf>
    <xf numFmtId="4" fontId="23" fillId="6" borderId="1" xfId="7" applyNumberFormat="1" applyFont="1" applyFill="1" applyBorder="1" applyAlignment="1">
      <alignment horizontal="left" vertical="center"/>
    </xf>
    <xf numFmtId="0" fontId="23" fillId="7" borderId="0" xfId="0" applyFont="1" applyFill="1" applyBorder="1" applyAlignment="1">
      <alignment horizontal="left" vertical="center" wrapText="1"/>
    </xf>
    <xf numFmtId="1" fontId="12" fillId="7" borderId="0" xfId="0" applyNumberFormat="1" applyFont="1" applyFill="1" applyBorder="1" applyAlignment="1">
      <alignment horizontal="center" vertical="center" wrapText="1"/>
    </xf>
    <xf numFmtId="0" fontId="23" fillId="7" borderId="1" xfId="0" applyFont="1" applyFill="1" applyBorder="1" applyAlignment="1">
      <alignment horizontal="left" vertical="center"/>
    </xf>
    <xf numFmtId="0" fontId="23" fillId="7" borderId="1" xfId="0" applyFont="1" applyFill="1" applyBorder="1" applyAlignment="1">
      <alignment horizontal="left" vertical="center" wrapText="1"/>
    </xf>
    <xf numFmtId="0" fontId="24" fillId="7" borderId="1" xfId="0" applyFont="1" applyFill="1" applyBorder="1" applyAlignment="1">
      <alignment horizontal="left" vertical="center"/>
    </xf>
    <xf numFmtId="14" fontId="23" fillId="7" borderId="1" xfId="0" applyNumberFormat="1" applyFont="1" applyFill="1" applyBorder="1" applyAlignment="1">
      <alignment horizontal="center" vertical="center"/>
    </xf>
    <xf numFmtId="1" fontId="23" fillId="7" borderId="1" xfId="0" applyNumberFormat="1" applyFont="1" applyFill="1" applyBorder="1" applyAlignment="1">
      <alignment horizontal="left" vertical="center" wrapText="1"/>
    </xf>
    <xf numFmtId="4" fontId="23" fillId="7" borderId="1" xfId="0" applyNumberFormat="1" applyFont="1" applyFill="1" applyBorder="1" applyAlignment="1">
      <alignment horizontal="left" vertical="center" wrapText="1"/>
    </xf>
    <xf numFmtId="4" fontId="23" fillId="7" borderId="1" xfId="0" applyNumberFormat="1" applyFont="1" applyFill="1" applyBorder="1" applyAlignment="1">
      <alignment horizontal="left" vertical="center"/>
    </xf>
    <xf numFmtId="9" fontId="23" fillId="7" borderId="1" xfId="0" applyNumberFormat="1" applyFont="1" applyFill="1" applyBorder="1" applyAlignment="1">
      <alignment horizontal="left" vertical="center"/>
    </xf>
    <xf numFmtId="0" fontId="24" fillId="7" borderId="0" xfId="0" applyFont="1" applyFill="1" applyAlignment="1">
      <alignment horizontal="center" vertical="center"/>
    </xf>
    <xf numFmtId="0" fontId="12" fillId="7" borderId="0" xfId="0" applyFont="1" applyFill="1" applyBorder="1" applyAlignment="1">
      <alignment horizontal="center" vertical="center" wrapText="1"/>
    </xf>
    <xf numFmtId="0" fontId="23" fillId="7" borderId="1" xfId="4" applyFont="1" applyFill="1" applyBorder="1" applyAlignment="1">
      <alignment horizontal="left" vertical="center" wrapText="1"/>
    </xf>
  </cellXfs>
  <cellStyles count="9">
    <cellStyle name="Normal" xfId="0" builtinId="0"/>
    <cellStyle name="Normal 2" xfId="1" xr:uid="{00000000-0005-0000-0000-000004000000}"/>
    <cellStyle name="Normal 3" xfId="3" xr:uid="{00000000-0005-0000-0000-000005000000}"/>
    <cellStyle name="Normal 4" xfId="4" xr:uid="{00000000-0005-0000-0000-000006000000}"/>
    <cellStyle name="Normal 5" xfId="5" xr:uid="{00000000-0005-0000-0000-000007000000}"/>
    <cellStyle name="Normal 6" xfId="6" xr:uid="{9A1256B7-244E-477C-9C9F-907A91CB240B}"/>
    <cellStyle name="Normal 6 2" xfId="8" xr:uid="{229E0E5B-3EEC-4035-9FDA-84D1BA881113}"/>
    <cellStyle name="TableStyleLight1" xfId="2" xr:uid="{00000000-0005-0000-0000-000009000000}"/>
    <cellStyle name="Texto explicativo" xfId="7" builtinId="53"/>
  </cellStyles>
  <dxfs count="123"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0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/>
        <right/>
        <top style="thin">
          <color indexed="64"/>
        </top>
        <bottom/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border outline="0">
        <right style="thin">
          <color indexed="64"/>
        </right>
      </border>
    </dxf>
    <dxf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3" tint="0.3999755851924192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4" tint="-0.249977111117893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5" tint="-0.249977111117893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6" tint="-0.249977111117893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7" tint="0.3999755851924192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8" tint="0.3999755851924192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9" tint="-0.249977111117893"/>
        <name val="Arial"/>
        <family val="2"/>
        <scheme val="none"/>
      </font>
      <alignment horizontal="general" vertical="bottom" textRotation="0" wrapText="1" indent="0" justifyLastLine="0" shrinkToFit="0" readingOrder="0"/>
    </dxf>
  </dxfs>
  <tableStyles count="0" defaultTableStyle="TableStyleMedium9" defaultPivotStyle="PivotStyleLight16"/>
  <colors>
    <mruColors>
      <color rgb="FF00CC66"/>
      <color rgb="FFFFFFCC"/>
      <color rgb="FFFF9933"/>
      <color rgb="FFCCECFF"/>
      <color rgb="FFCC3300"/>
      <color rgb="FFFF6600"/>
      <color rgb="FFFFCC00"/>
      <color rgb="FF33CC33"/>
      <color rgb="FF00CC00"/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openxmlformats.org/officeDocument/2006/relationships/powerPivotData" Target="model/item.data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connections" Target="connections.xml"/><Relationship Id="rId9" Type="http://schemas.openxmlformats.org/officeDocument/2006/relationships/customXml" Target="../customXml/item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BB0493A-75B1-4514-9AFE-A59717BAD07C}" name="EDUCACIÓN.Y.SALUD" displayName="EDUCACIÓN.Y.SALUD" ref="C1:C3" totalsRowShown="0" headerRowDxfId="122" dataDxfId="120" headerRowBorderDxfId="121" tableBorderDxfId="119" totalsRowBorderDxfId="118">
  <autoFilter ref="C1:C3" xr:uid="{B26515E7-0E12-4606-968C-2DCC4EBDE9CF}"/>
  <tableColumns count="1">
    <tableColumn id="1" xr3:uid="{B90446BB-0606-4B79-999C-5C0012C3164B}" name="EDUCACIÓN " dataDxfId="117"/>
  </tableColumns>
  <tableStyleInfo name="TableStyleLight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60B403B9-D8C9-4263-9AF1-B1CFB82C2A31}" name="DEPORTE.Y.RECREACIÓN" displayName="DEPORTE.Y.RECREACIÓN" ref="D1:D7" totalsRowShown="0" headerRowDxfId="116" dataDxfId="114" headerRowBorderDxfId="115" tableBorderDxfId="113" totalsRowBorderDxfId="112">
  <autoFilter ref="D1:D7" xr:uid="{787CA903-93C5-43E0-8894-815B4EE14492}"/>
  <tableColumns count="1">
    <tableColumn id="1" xr3:uid="{87A9D4BD-D778-4918-A696-A0BD472D97BA}" name="DEPORTE" dataDxfId="111"/>
  </tableColumns>
  <tableStyleInfo name="TableStyleLight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DB7B090E-282F-4361-A6A9-14454001F821}" name="SERVICIO.PÚBLICO.DOMICILIARIO" displayName="SERVICIO.PÚBLICO.DOMICILIARIO" ref="E1:E5" totalsRowShown="0" headerRowDxfId="110" dataDxfId="108" headerRowBorderDxfId="109" tableBorderDxfId="107" totalsRowBorderDxfId="106">
  <autoFilter ref="E1:E5" xr:uid="{F9B474EF-07CC-4426-B2F3-F869F72CCC93}"/>
  <tableColumns count="1">
    <tableColumn id="1" xr3:uid="{2F9A3E50-8751-41B0-A6EC-F3D246E890EE}" name="SERVICIO" dataDxfId="105"/>
  </tableColumns>
  <tableStyleInfo name="TableStyleLight3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210FD5F7-D8A0-43B8-B79F-5F85919612AD}" name="INFRAESTRUCTURA.PARA.LA.SEGURIDAD.CIUDADANA" displayName="INFRAESTRUCTURA.PARA.LA.SEGURIDAD.CIUDADANA" ref="F1:F3" totalsRowShown="0" headerRowDxfId="104" dataDxfId="102" headerRowBorderDxfId="103" tableBorderDxfId="101" totalsRowBorderDxfId="100">
  <autoFilter ref="F1:F3" xr:uid="{CE616045-9A81-4C12-84D0-A4B3FE4D6331}"/>
  <tableColumns count="1">
    <tableColumn id="1" xr3:uid="{9A87B52C-A4EB-4C87-BE50-387CD73FB50F}" name="INFRAESTRUCTURA" dataDxfId="99"/>
  </tableColumns>
  <tableStyleInfo name="TableStyleLight3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ABE63924-8A24-4041-B19B-458348C0B4C1}" name="SERVICIOS.SOCIALES" displayName="SERVICIOS.SOCIALES" ref="G1:G4" totalsRowShown="0" headerRowDxfId="98" dataDxfId="96" headerRowBorderDxfId="97" tableBorderDxfId="95" totalsRowBorderDxfId="94">
  <autoFilter ref="G1:G4" xr:uid="{E301EC02-E7F5-4EE7-A7AF-0900C0C2DBD4}"/>
  <tableColumns count="1">
    <tableColumn id="1" xr3:uid="{7AB8FF27-3BA6-46B6-8DEB-756A716DDB40}" name="SOCIALES" dataDxfId="93"/>
  </tableColumns>
  <tableStyleInfo name="TableStyleLight3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971BCB8C-B744-4738-8912-8C43A5B8B602}" name="TURISMO.Y.CULTURA" displayName="TURISMO.Y.CULTURA" ref="H1:H4" totalsRowShown="0" headerRowDxfId="92" dataDxfId="90" headerRowBorderDxfId="91" tableBorderDxfId="89" totalsRowBorderDxfId="88">
  <autoFilter ref="H1:H4" xr:uid="{F2FBD59B-8638-46C5-B619-5ADE95B25DE4}"/>
  <tableColumns count="1">
    <tableColumn id="1" xr3:uid="{414EEEB5-A40E-48CD-A888-1FA64079A308}" name="TURISMO" dataDxfId="87"/>
  </tableColumns>
  <tableStyleInfo name="TableStyleLight3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34983374-2209-4EFA-AB96-EC268A975143}" name="DESARROLLO.ECONÓMICO.Y.SOCIAL" displayName="DESARROLLO.ECONÓMICO.Y.SOCIAL" ref="I1:I5" totalsRowShown="0" headerRowDxfId="86" dataDxfId="84" headerRowBorderDxfId="85" tableBorderDxfId="83" totalsRowBorderDxfId="82">
  <autoFilter ref="I1:I5" xr:uid="{6C3E288C-BDBB-438F-B07D-E3B20F56B52D}"/>
  <tableColumns count="1">
    <tableColumn id="1" xr3:uid="{50E91940-3A43-427B-8421-00DC63314F43}" name="DESARROLLO" dataDxfId="81"/>
  </tableColumns>
  <tableStyleInfo name="TableStyleLight3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F9A2D201-C160-452A-A5D1-61CAEB30D39D}" name="categorias" displayName="categorias" ref="A1:A8" totalsRowShown="0" dataDxfId="80" tableBorderDxfId="79">
  <autoFilter ref="A1:A8" xr:uid="{3BC50F83-FB40-4F8B-967B-2E7BA3B4F280}"/>
  <tableColumns count="1">
    <tableColumn id="1" xr3:uid="{977FAE83-69CA-4E2C-B1FC-C7756F6FE03E}" name="categorias" dataDxfId="78"/>
  </tableColumns>
  <tableStyleInfo name="TableStyleMedium3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CD3D0E-803E-4021-B0EE-5E4A99D79EB4}" name="Tabla1" displayName="Tabla1" ref="A11:A20" totalsRowShown="0">
  <autoFilter ref="A11:A20" xr:uid="{A37DCA1E-E5C7-484C-B978-C3B7CD6D6445}"/>
  <tableColumns count="1">
    <tableColumn id="1" xr3:uid="{FFE32F45-77D7-4899-AF79-B40C4F978BA6}" name="Situación Actual"/>
  </tableColumns>
  <tableStyleInfo name="TableStyleLight13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DE6935F-EB15-4222-A3A3-7B850FC1C299}" name="Tabla2" displayName="Tabla2" ref="C11:C26" totalsRowShown="0">
  <autoFilter ref="C11:C26" xr:uid="{5A9E602B-50C5-497B-B335-21155AF8EB0E}"/>
  <tableColumns count="1">
    <tableColumn id="1" xr3:uid="{64FE336B-0DB4-4D1F-9733-99D9A561B83E}" name="Sector DPI-MEF"/>
  </tableColumns>
  <tableStyleInfo name="TableStyleMedium4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5E41B0E-C06D-48DD-AC67-F5FFCCAA7CC3}" name="Tabla3" displayName="Tabla3" ref="E11:E13" totalsRowShown="0">
  <autoFilter ref="E11:E13" xr:uid="{E13E947D-FE11-4E9B-B4B8-17F1390BC037}"/>
  <tableColumns count="1">
    <tableColumn id="1" xr3:uid="{08E63194-1D94-4C06-941C-E09DF0A529A7}" name="Estatus"/>
  </tableColumns>
  <tableStyleInfo name="TableStyleMedium19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9C58E6F6-9E8F-40D7-8700-F43ED666D6B2}" name="Tabla7" displayName="Tabla7" ref="A28:A32" totalsRowShown="0" headerRowDxfId="77" dataDxfId="75" headerRowBorderDxfId="76" tableBorderDxfId="74" totalsRowBorderDxfId="73">
  <autoFilter ref="A28:A32" xr:uid="{0009D8E1-5A36-404F-9FC9-AFB4250220FB}"/>
  <tableColumns count="1">
    <tableColumn id="1" xr3:uid="{4DB82390-85E1-45F2-BBFE-3FB8CBA630C8}" name="BOCAS-DEL-TORO" dataDxfId="72"/>
  </tableColumns>
  <tableStyleInfo name="TableStyleMedium23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B8FED1CB-EE88-40DA-8FCF-25F131FDD0AA}" name="Tabla13" displayName="Tabla13" ref="B28:B42" totalsRowShown="0" headerRowDxfId="71" dataDxfId="69" headerRowBorderDxfId="70" tableBorderDxfId="68" totalsRowBorderDxfId="67">
  <autoFilter ref="B28:B42" xr:uid="{300EF308-3044-406B-8461-D85DB94C8188}"/>
  <tableColumns count="1">
    <tableColumn id="1" xr3:uid="{4C90E745-78A5-4F6D-93AD-104D6568A66D}" name="CHIRIQUÍ" dataDxfId="66"/>
  </tableColumns>
  <tableStyleInfo name="TableStyleMedium3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781F067C-77DF-4ED6-ADEA-BE94EAE2F9C0}" name="Tabla14" displayName="Tabla14" ref="C28:C34" totalsRowShown="0" headerRowDxfId="65" dataDxfId="63" headerRowBorderDxfId="64" tableBorderDxfId="62" totalsRowBorderDxfId="61">
  <autoFilter ref="C28:C34" xr:uid="{4480E22D-66B2-4D22-BDF3-04C20DC9EE70}"/>
  <tableColumns count="1">
    <tableColumn id="1" xr3:uid="{FE3918A2-2042-429C-8C55-58F77C35B6DA}" name="COCLÉ" dataDxfId="60"/>
  </tableColumns>
  <tableStyleInfo name="TableStyleMedium4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F6CDDA38-F6AA-452B-9A6F-4B2E15039D02}" name="Tabla16" displayName="Tabla16" ref="D28:D34" totalsRowShown="0" headerRowDxfId="59" dataDxfId="57" headerRowBorderDxfId="58" tableBorderDxfId="56" totalsRowBorderDxfId="55">
  <autoFilter ref="D28:D34" xr:uid="{E775E81D-E9BA-4EAD-BF39-7CA280BE1CB7}"/>
  <tableColumns count="1">
    <tableColumn id="1" xr3:uid="{DE980AA6-5EEC-417C-A8ED-712D61CC7612}" name="COLÓN" dataDxfId="54"/>
  </tableColumns>
  <tableStyleInfo name="TableStyleMedium5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93D56467-E326-454C-8F5B-3081CAD6E5EF}" name="Tabla17" displayName="Tabla17" ref="E28:E30" totalsRowShown="0" headerRowDxfId="53" dataDxfId="51" headerRowBorderDxfId="52" tableBorderDxfId="50" totalsRowBorderDxfId="49">
  <autoFilter ref="E28:E30" xr:uid="{BB28448E-A3B0-40A0-B7B9-353F3320BDE2}"/>
  <tableColumns count="1">
    <tableColumn id="1" xr3:uid="{A0E68579-E62E-4DD8-9DA0-F05BEA38AF61}" name="COMARCA EMBERÁ WOUNAAN" dataDxfId="48"/>
  </tableColumns>
  <tableStyleInfo name="TableStyleMedium6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44B3502E-3C9A-456C-8D75-D3C4BB142BB9}" name="Tabla18" displayName="Tabla18" ref="F28:F29" totalsRowShown="0" headerRowDxfId="47" dataDxfId="45" headerRowBorderDxfId="46" tableBorderDxfId="44" totalsRowBorderDxfId="43">
  <autoFilter ref="F28:F29" xr:uid="{BFB1FC20-E0D0-4F2B-B3AC-8FC548D49450}"/>
  <tableColumns count="1">
    <tableColumn id="1" xr3:uid="{CE120464-7FBA-4074-9650-0907C287190A}" name="COMARCA GUNA YALA" dataDxfId="42"/>
  </tableColumns>
  <tableStyleInfo name="TableStyleMedium7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82E77318-9C19-44CE-8BEA-975119DA0343}" name="Tabla19" displayName="Tabla19" ref="G28:G37" totalsRowShown="0" headerRowDxfId="41" dataDxfId="39" headerRowBorderDxfId="40" tableBorderDxfId="38" totalsRowBorderDxfId="37">
  <autoFilter ref="G28:G37" xr:uid="{09E8F8FE-C904-48F2-B636-BF2BDDB28D57}"/>
  <tableColumns count="1">
    <tableColumn id="1" xr3:uid="{1216AC77-19EB-4C53-96BA-3ECBE5CC8EC5}" name="COMARCA NGÖBE BUGLÉ" dataDxfId="36"/>
  </tableColumns>
  <tableStyleInfo name="TableStyleMedium1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8F3A1018-2411-4C23-874E-49305001072B}" name="Tabla20" displayName="Tabla20" ref="H28:H31" totalsRowShown="0" headerRowDxfId="35" dataDxfId="33" headerRowBorderDxfId="34" tableBorderDxfId="32" totalsRowBorderDxfId="31">
  <autoFilter ref="H28:H31" xr:uid="{C636D890-4DB1-4D9E-A411-F6A521F9B15F}"/>
  <tableColumns count="1">
    <tableColumn id="1" xr3:uid="{831AC754-C68C-4368-B5DC-8511F83E23F7}" name="DARIÉN" dataDxfId="30"/>
  </tableColumns>
  <tableStyleInfo name="TableStyleMedium2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D88E2711-DD15-43E8-8DA6-14F88D712158}" name="Tabla21" displayName="Tabla21" ref="I28:I35" totalsRowShown="0" headerRowDxfId="29" dataDxfId="27" headerRowBorderDxfId="28" tableBorderDxfId="26" totalsRowBorderDxfId="25">
  <autoFilter ref="I28:I35" xr:uid="{E379A9AB-6D62-410D-86F8-A83DC18611C6}"/>
  <tableColumns count="1">
    <tableColumn id="1" xr3:uid="{A2B86601-FFD6-4704-BDDB-463AE0A92501}" name="HERRERA" dataDxfId="24"/>
  </tableColumns>
  <tableStyleInfo name="TableStyleMedium3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696F8E88-DB8A-4B77-A770-5426EE31D43E}" name="Tabla22" displayName="Tabla22" ref="J28:J35" totalsRowShown="0" headerRowDxfId="23" dataDxfId="21" headerRowBorderDxfId="22" tableBorderDxfId="20" totalsRowBorderDxfId="19">
  <autoFilter ref="J28:J35" xr:uid="{E24E8CB3-2A8A-42E6-B52F-A37676CB8FB1}"/>
  <tableColumns count="1">
    <tableColumn id="1" xr3:uid="{2A917EE8-0339-4B36-A3E9-5164932C20D8}" name="LOS SANTOS" dataDxfId="18"/>
  </tableColumns>
  <tableStyleInfo name="TableStyleMedium4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24A06BC6-6CC5-478E-9B81-B9B811A2F8B5}" name="Tabla23" displayName="Tabla23" ref="K28:K34" totalsRowShown="0" headerRowDxfId="17" dataDxfId="15" headerRowBorderDxfId="16" tableBorderDxfId="14" totalsRowBorderDxfId="13">
  <autoFilter ref="K28:K34" xr:uid="{44D5E79E-A890-44CA-82BA-5ACC333D2CF7}"/>
  <tableColumns count="1">
    <tableColumn id="1" xr3:uid="{E3CEA253-7D8E-406C-AC06-1095BB500CE8}" name="PANAMÁ" dataDxfId="12"/>
  </tableColumns>
  <tableStyleInfo name="TableStyleMedium5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E89F3106-3766-475E-8165-4FE2E6504A94}" name="Tabla24" displayName="Tabla24" ref="L28:L33" totalsRowShown="0" headerRowDxfId="11" dataDxfId="9" headerRowBorderDxfId="10" tableBorderDxfId="8" totalsRowBorderDxfId="7">
  <autoFilter ref="L28:L33" xr:uid="{0AC18621-94AC-4261-9AB4-647EF7C1B37B}"/>
  <tableColumns count="1">
    <tableColumn id="1" xr3:uid="{E4EDD5B3-CFA1-4EF6-94F8-2465BEEC992B}" name="PANAMÁ OESTE" dataDxfId="6"/>
  </tableColumns>
  <tableStyleInfo name="TableStyleMedium6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5C8328AE-9598-44E0-8C97-F5CEB966C4CA}" name="Tabla25" displayName="Tabla25" ref="M28:M40" totalsRowShown="0" headerRowDxfId="5" dataDxfId="3" headerRowBorderDxfId="4" tableBorderDxfId="2" totalsRowBorderDxfId="1">
  <autoFilter ref="M28:M40" xr:uid="{F06BE100-E03F-436C-A085-6C9B7951D191}"/>
  <tableColumns count="1">
    <tableColumn id="1" xr3:uid="{36EAFABB-ECE1-4167-B5C3-DF75F2F657B2}" name="VERAGUAS" dataDxfId="0"/>
  </tableColumns>
  <tableStyleInfo name="TableStyleMedium7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5634ABA-48C0-4F36-90B6-3B945EFBCA50}" name="Tabla4" displayName="Tabla4" ref="K1:K13" totalsRowShown="0">
  <autoFilter ref="K1:K13" xr:uid="{4EC3A6A2-E6FE-4574-B72B-783389AA07C2}"/>
  <tableColumns count="1">
    <tableColumn id="1" xr3:uid="{8D0CA5C5-C1DF-4595-9EF1-AEAEDA900402}" name="Colmena"/>
  </tableColumns>
  <tableStyleInfo name="TableStyleMedium26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26" Type="http://schemas.openxmlformats.org/officeDocument/2006/relationships/table" Target="../tables/table25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5" Type="http://schemas.openxmlformats.org/officeDocument/2006/relationships/table" Target="../tables/table24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24" Type="http://schemas.openxmlformats.org/officeDocument/2006/relationships/table" Target="../tables/table23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23" Type="http://schemas.openxmlformats.org/officeDocument/2006/relationships/table" Target="../tables/table22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Relationship Id="rId22" Type="http://schemas.openxmlformats.org/officeDocument/2006/relationships/table" Target="../tables/table2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N73"/>
  <sheetViews>
    <sheetView tabSelected="1" zoomScale="77" zoomScaleNormal="77" workbookViewId="0">
      <selection activeCell="X18" sqref="X18"/>
    </sheetView>
  </sheetViews>
  <sheetFormatPr baseColWidth="10" defaultColWidth="11" defaultRowHeight="15" x14ac:dyDescent="0.2"/>
  <cols>
    <col min="1" max="1" width="3.25" style="6" customWidth="1"/>
    <col min="2" max="2" width="10.75" style="25" customWidth="1"/>
    <col min="3" max="3" width="12.25" style="52" customWidth="1"/>
    <col min="4" max="4" width="15.875" style="25" customWidth="1"/>
    <col min="5" max="5" width="26.625" style="25" customWidth="1"/>
    <col min="6" max="6" width="54" style="25" customWidth="1"/>
    <col min="7" max="7" width="25" style="25" customWidth="1"/>
    <col min="8" max="8" width="20.375" style="25" customWidth="1"/>
    <col min="9" max="9" width="25.125" style="25" customWidth="1"/>
    <col min="10" max="11" width="17.625" style="25" customWidth="1"/>
    <col min="12" max="12" width="13.25" style="25" customWidth="1"/>
    <col min="13" max="13" width="10.75" style="53" customWidth="1"/>
    <col min="14" max="14" width="12.25" style="54" customWidth="1"/>
    <col min="15" max="15" width="13.5" style="54" customWidth="1"/>
    <col min="16" max="16" width="11.5" style="54" customWidth="1"/>
    <col min="17" max="17" width="10.625" style="25" customWidth="1"/>
    <col min="18" max="18" width="17.125" style="25" customWidth="1"/>
    <col min="19" max="19" width="22" style="55" customWidth="1"/>
    <col min="20" max="20" width="12.625" style="56" customWidth="1"/>
    <col min="21" max="21" width="14.75" style="55" customWidth="1"/>
    <col min="22" max="22" width="16.125" style="56" customWidth="1"/>
    <col min="23" max="23" width="12.75" style="57" customWidth="1"/>
    <col min="24" max="24" width="50.625" style="25" customWidth="1"/>
    <col min="25" max="25" width="11" style="18"/>
    <col min="26" max="16384" width="11" style="5"/>
  </cols>
  <sheetData>
    <row r="1" spans="1:92" s="4" customFormat="1" ht="36" x14ac:dyDescent="0.2">
      <c r="A1" s="3"/>
      <c r="B1" s="31" t="s">
        <v>131</v>
      </c>
      <c r="C1" s="32" t="s">
        <v>5</v>
      </c>
      <c r="D1" s="31" t="s">
        <v>135</v>
      </c>
      <c r="E1" s="31" t="s">
        <v>136</v>
      </c>
      <c r="F1" s="31" t="s">
        <v>0</v>
      </c>
      <c r="G1" s="31" t="s">
        <v>137</v>
      </c>
      <c r="H1" s="33" t="s">
        <v>47</v>
      </c>
      <c r="I1" s="34" t="s">
        <v>181</v>
      </c>
      <c r="J1" s="33" t="s">
        <v>115</v>
      </c>
      <c r="K1" s="34" t="s">
        <v>138</v>
      </c>
      <c r="L1" s="33" t="s">
        <v>116</v>
      </c>
      <c r="M1" s="36" t="s">
        <v>139</v>
      </c>
      <c r="N1" s="37" t="s">
        <v>101</v>
      </c>
      <c r="O1" s="37" t="s">
        <v>48</v>
      </c>
      <c r="P1" s="37" t="s">
        <v>140</v>
      </c>
      <c r="Q1" s="35" t="s">
        <v>144</v>
      </c>
      <c r="R1" s="31" t="s">
        <v>141</v>
      </c>
      <c r="S1" s="38" t="s">
        <v>102</v>
      </c>
      <c r="T1" s="39" t="s">
        <v>103</v>
      </c>
      <c r="U1" s="38" t="s">
        <v>104</v>
      </c>
      <c r="V1" s="39" t="s">
        <v>105</v>
      </c>
      <c r="W1" s="40" t="s">
        <v>145</v>
      </c>
      <c r="X1" s="41" t="s">
        <v>10</v>
      </c>
    </row>
    <row r="2" spans="1:92" s="70" customFormat="1" ht="24" x14ac:dyDescent="0.2">
      <c r="A2" s="60">
        <v>1</v>
      </c>
      <c r="B2" s="61" t="s">
        <v>17</v>
      </c>
      <c r="C2" s="61" t="s">
        <v>58</v>
      </c>
      <c r="D2" s="61" t="s">
        <v>203</v>
      </c>
      <c r="E2" s="61" t="s">
        <v>203</v>
      </c>
      <c r="F2" s="62" t="s">
        <v>204</v>
      </c>
      <c r="G2" s="62" t="s">
        <v>165</v>
      </c>
      <c r="H2" s="63">
        <v>42712</v>
      </c>
      <c r="I2" s="62" t="s">
        <v>165</v>
      </c>
      <c r="J2" s="62" t="s">
        <v>111</v>
      </c>
      <c r="K2" s="62"/>
      <c r="L2" s="61">
        <v>1500</v>
      </c>
      <c r="M2" s="64">
        <v>2016</v>
      </c>
      <c r="N2" s="65">
        <v>251250</v>
      </c>
      <c r="O2" s="66">
        <v>210790</v>
      </c>
      <c r="P2" s="67">
        <v>133947.54999999999</v>
      </c>
      <c r="Q2" s="65">
        <f t="shared" ref="Q2:Q17" si="0">N2-O2</f>
        <v>40460</v>
      </c>
      <c r="R2" s="62" t="s">
        <v>24</v>
      </c>
      <c r="S2" s="61" t="s">
        <v>205</v>
      </c>
      <c r="T2" s="61" t="s">
        <v>206</v>
      </c>
      <c r="U2" s="61" t="s">
        <v>199</v>
      </c>
      <c r="V2" s="68">
        <v>44045</v>
      </c>
      <c r="W2" s="69">
        <v>0.97</v>
      </c>
      <c r="X2" s="62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</row>
    <row r="3" spans="1:92" s="29" customFormat="1" x14ac:dyDescent="0.2">
      <c r="A3" s="26">
        <v>1</v>
      </c>
      <c r="B3" s="84" t="s">
        <v>17</v>
      </c>
      <c r="C3" s="84" t="s">
        <v>58</v>
      </c>
      <c r="D3" s="84" t="s">
        <v>207</v>
      </c>
      <c r="E3" s="84" t="s">
        <v>203</v>
      </c>
      <c r="F3" s="85" t="s">
        <v>208</v>
      </c>
      <c r="G3" s="85" t="s">
        <v>164</v>
      </c>
      <c r="H3" s="86">
        <v>42712</v>
      </c>
      <c r="I3" s="85" t="s">
        <v>164</v>
      </c>
      <c r="J3" s="85" t="s">
        <v>142</v>
      </c>
      <c r="K3" s="85"/>
      <c r="L3" s="84">
        <v>150</v>
      </c>
      <c r="M3" s="87">
        <v>2016</v>
      </c>
      <c r="N3" s="88">
        <v>20000</v>
      </c>
      <c r="O3" s="88">
        <f>654.04+17472.21+1868.68</f>
        <v>19994.93</v>
      </c>
      <c r="P3" s="88">
        <f>654.04+17472.21+1868.68</f>
        <v>19994.93</v>
      </c>
      <c r="Q3" s="89">
        <f t="shared" si="0"/>
        <v>5.069999999999709</v>
      </c>
      <c r="R3" s="85" t="s">
        <v>132</v>
      </c>
      <c r="S3" s="85" t="s">
        <v>209</v>
      </c>
      <c r="T3" s="84" t="s">
        <v>210</v>
      </c>
      <c r="U3" s="84" t="s">
        <v>108</v>
      </c>
      <c r="V3" s="84" t="s">
        <v>211</v>
      </c>
      <c r="W3" s="90">
        <v>1</v>
      </c>
      <c r="X3" s="84" t="s">
        <v>375</v>
      </c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</row>
    <row r="4" spans="1:92" s="29" customFormat="1" x14ac:dyDescent="0.2">
      <c r="A4" s="26">
        <v>1</v>
      </c>
      <c r="B4" s="84" t="s">
        <v>17</v>
      </c>
      <c r="C4" s="84" t="s">
        <v>58</v>
      </c>
      <c r="D4" s="84" t="s">
        <v>213</v>
      </c>
      <c r="E4" s="84" t="s">
        <v>213</v>
      </c>
      <c r="F4" s="85" t="s">
        <v>214</v>
      </c>
      <c r="G4" s="85" t="s">
        <v>164</v>
      </c>
      <c r="H4" s="86">
        <v>42712</v>
      </c>
      <c r="I4" s="85" t="s">
        <v>164</v>
      </c>
      <c r="J4" s="85" t="s">
        <v>142</v>
      </c>
      <c r="K4" s="85"/>
      <c r="L4" s="84">
        <v>250</v>
      </c>
      <c r="M4" s="87">
        <v>2016</v>
      </c>
      <c r="N4" s="88">
        <v>20000</v>
      </c>
      <c r="O4" s="88">
        <f>654.04+17472.02+1868.66</f>
        <v>19994.72</v>
      </c>
      <c r="P4" s="88">
        <v>19994.72</v>
      </c>
      <c r="Q4" s="89">
        <f t="shared" si="0"/>
        <v>5.2799999999988358</v>
      </c>
      <c r="R4" s="85" t="s">
        <v>132</v>
      </c>
      <c r="S4" s="84" t="s">
        <v>215</v>
      </c>
      <c r="T4" s="84"/>
      <c r="U4" s="84" t="s">
        <v>108</v>
      </c>
      <c r="V4" s="84"/>
      <c r="W4" s="90">
        <v>1</v>
      </c>
      <c r="X4" s="84" t="s">
        <v>376</v>
      </c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</row>
    <row r="5" spans="1:92" s="29" customFormat="1" x14ac:dyDescent="0.2">
      <c r="A5" s="26">
        <v>1</v>
      </c>
      <c r="B5" s="84" t="s">
        <v>17</v>
      </c>
      <c r="C5" s="84" t="s">
        <v>58</v>
      </c>
      <c r="D5" s="84" t="s">
        <v>216</v>
      </c>
      <c r="E5" s="84" t="s">
        <v>217</v>
      </c>
      <c r="F5" s="85" t="s">
        <v>218</v>
      </c>
      <c r="G5" s="85" t="s">
        <v>160</v>
      </c>
      <c r="H5" s="86">
        <v>42712</v>
      </c>
      <c r="I5" s="85" t="s">
        <v>160</v>
      </c>
      <c r="J5" s="85" t="s">
        <v>124</v>
      </c>
      <c r="K5" s="85"/>
      <c r="L5" s="84">
        <v>400</v>
      </c>
      <c r="M5" s="87">
        <v>2016</v>
      </c>
      <c r="N5" s="88">
        <v>20000</v>
      </c>
      <c r="O5" s="92">
        <f>648.77+17331.55+1853.64</f>
        <v>19833.96</v>
      </c>
      <c r="P5" s="92">
        <f>648.77+17331.55+1853.64</f>
        <v>19833.96</v>
      </c>
      <c r="Q5" s="89">
        <f t="shared" si="0"/>
        <v>166.04000000000087</v>
      </c>
      <c r="R5" s="85" t="s">
        <v>132</v>
      </c>
      <c r="S5" s="84" t="s">
        <v>215</v>
      </c>
      <c r="T5" s="84"/>
      <c r="U5" s="84" t="s">
        <v>109</v>
      </c>
      <c r="V5" s="84"/>
      <c r="W5" s="90">
        <v>1</v>
      </c>
      <c r="X5" s="84" t="s">
        <v>377</v>
      </c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</row>
    <row r="6" spans="1:92" s="29" customFormat="1" ht="24" x14ac:dyDescent="0.2">
      <c r="A6" s="26">
        <v>1</v>
      </c>
      <c r="B6" s="84" t="s">
        <v>17</v>
      </c>
      <c r="C6" s="84" t="s">
        <v>58</v>
      </c>
      <c r="D6" s="84" t="s">
        <v>219</v>
      </c>
      <c r="E6" s="84" t="s">
        <v>219</v>
      </c>
      <c r="F6" s="85" t="s">
        <v>220</v>
      </c>
      <c r="G6" s="85" t="s">
        <v>160</v>
      </c>
      <c r="H6" s="86">
        <v>42712</v>
      </c>
      <c r="I6" s="85" t="s">
        <v>160</v>
      </c>
      <c r="J6" s="85" t="s">
        <v>150</v>
      </c>
      <c r="K6" s="85"/>
      <c r="L6" s="85">
        <v>150</v>
      </c>
      <c r="M6" s="87">
        <v>2016</v>
      </c>
      <c r="N6" s="88">
        <v>20000</v>
      </c>
      <c r="O6" s="88">
        <f>650.92+17388.75+1859.76</f>
        <v>19899.429999999997</v>
      </c>
      <c r="P6" s="88">
        <v>19899.43</v>
      </c>
      <c r="Q6" s="89">
        <f t="shared" si="0"/>
        <v>100.57000000000335</v>
      </c>
      <c r="R6" s="85" t="s">
        <v>132</v>
      </c>
      <c r="S6" s="85" t="s">
        <v>221</v>
      </c>
      <c r="T6" s="84"/>
      <c r="U6" s="84" t="s">
        <v>107</v>
      </c>
      <c r="V6" s="84"/>
      <c r="W6" s="90">
        <v>1</v>
      </c>
      <c r="X6" s="84" t="s">
        <v>356</v>
      </c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</row>
    <row r="7" spans="1:92" s="29" customFormat="1" x14ac:dyDescent="0.2">
      <c r="A7" s="26">
        <v>1</v>
      </c>
      <c r="B7" s="30" t="s">
        <v>17</v>
      </c>
      <c r="C7" s="30" t="s">
        <v>58</v>
      </c>
      <c r="D7" s="30" t="s">
        <v>222</v>
      </c>
      <c r="E7" s="30" t="s">
        <v>222</v>
      </c>
      <c r="F7" s="27" t="s">
        <v>223</v>
      </c>
      <c r="G7" s="27" t="s">
        <v>164</v>
      </c>
      <c r="H7" s="59">
        <v>42712</v>
      </c>
      <c r="I7" s="27" t="s">
        <v>164</v>
      </c>
      <c r="J7" s="27" t="s">
        <v>142</v>
      </c>
      <c r="K7" s="27"/>
      <c r="L7" s="48">
        <v>2500</v>
      </c>
      <c r="M7" s="43">
        <v>2016</v>
      </c>
      <c r="N7" s="45">
        <v>20000</v>
      </c>
      <c r="O7" s="45">
        <v>19994.66</v>
      </c>
      <c r="P7" s="45">
        <v>19994.66</v>
      </c>
      <c r="Q7" s="71">
        <f t="shared" si="0"/>
        <v>5.3400000000001455</v>
      </c>
      <c r="R7" s="27" t="s">
        <v>132</v>
      </c>
      <c r="S7" s="27" t="s">
        <v>198</v>
      </c>
      <c r="T7" s="30" t="s">
        <v>224</v>
      </c>
      <c r="U7" s="30" t="s">
        <v>109</v>
      </c>
      <c r="V7" s="30" t="s">
        <v>225</v>
      </c>
      <c r="W7" s="46">
        <v>1</v>
      </c>
      <c r="X7" s="61" t="s">
        <v>378</v>
      </c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</row>
    <row r="8" spans="1:92" s="29" customFormat="1" x14ac:dyDescent="0.2">
      <c r="A8" s="26">
        <v>1</v>
      </c>
      <c r="B8" s="84" t="s">
        <v>17</v>
      </c>
      <c r="C8" s="84" t="s">
        <v>58</v>
      </c>
      <c r="D8" s="84" t="s">
        <v>226</v>
      </c>
      <c r="E8" s="84" t="s">
        <v>226</v>
      </c>
      <c r="F8" s="85" t="s">
        <v>227</v>
      </c>
      <c r="G8" s="85" t="s">
        <v>164</v>
      </c>
      <c r="H8" s="86">
        <v>42712</v>
      </c>
      <c r="I8" s="85" t="s">
        <v>164</v>
      </c>
      <c r="J8" s="85" t="s">
        <v>142</v>
      </c>
      <c r="K8" s="85"/>
      <c r="L8" s="91">
        <v>2000</v>
      </c>
      <c r="M8" s="87">
        <v>2016</v>
      </c>
      <c r="N8" s="88">
        <v>20000</v>
      </c>
      <c r="O8" s="92">
        <f>654.14+17474.91+1868.97</f>
        <v>19998.02</v>
      </c>
      <c r="P8" s="92">
        <v>19998.02</v>
      </c>
      <c r="Q8" s="89">
        <f t="shared" si="0"/>
        <v>1.9799999999995634</v>
      </c>
      <c r="R8" s="85" t="s">
        <v>132</v>
      </c>
      <c r="S8" s="84" t="s">
        <v>215</v>
      </c>
      <c r="T8" s="84"/>
      <c r="U8" s="84" t="s">
        <v>109</v>
      </c>
      <c r="V8" s="84"/>
      <c r="W8" s="90">
        <v>1</v>
      </c>
      <c r="X8" s="84" t="s">
        <v>379</v>
      </c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</row>
    <row r="9" spans="1:92" s="29" customFormat="1" x14ac:dyDescent="0.2">
      <c r="A9" s="26"/>
      <c r="B9" s="30" t="s">
        <v>17</v>
      </c>
      <c r="C9" s="30" t="s">
        <v>58</v>
      </c>
      <c r="D9" s="30" t="s">
        <v>256</v>
      </c>
      <c r="E9" s="30" t="s">
        <v>256</v>
      </c>
      <c r="F9" s="27" t="s">
        <v>358</v>
      </c>
      <c r="G9" s="27"/>
      <c r="H9" s="59"/>
      <c r="I9" s="27"/>
      <c r="J9" s="27"/>
      <c r="K9" s="27"/>
      <c r="L9" s="48"/>
      <c r="M9" s="43">
        <v>2017</v>
      </c>
      <c r="N9" s="72">
        <v>20000</v>
      </c>
      <c r="O9" s="47">
        <v>0</v>
      </c>
      <c r="P9" s="47">
        <v>0</v>
      </c>
      <c r="Q9" s="71">
        <f t="shared" si="0"/>
        <v>20000</v>
      </c>
      <c r="R9" s="27"/>
      <c r="S9" s="30"/>
      <c r="T9" s="30"/>
      <c r="U9" s="30"/>
      <c r="V9" s="30"/>
      <c r="W9" s="46"/>
      <c r="X9" s="61" t="s">
        <v>359</v>
      </c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</row>
    <row r="10" spans="1:92" s="29" customFormat="1" x14ac:dyDescent="0.2">
      <c r="A10" s="26">
        <v>1</v>
      </c>
      <c r="B10" s="30" t="s">
        <v>17</v>
      </c>
      <c r="C10" s="30" t="s">
        <v>58</v>
      </c>
      <c r="D10" s="30" t="s">
        <v>226</v>
      </c>
      <c r="E10" s="30" t="s">
        <v>226</v>
      </c>
      <c r="F10" s="27" t="s">
        <v>201</v>
      </c>
      <c r="G10" s="27" t="s">
        <v>160</v>
      </c>
      <c r="H10" s="59" t="s">
        <v>352</v>
      </c>
      <c r="I10" s="27" t="s">
        <v>160</v>
      </c>
      <c r="J10" s="27" t="s">
        <v>11</v>
      </c>
      <c r="K10" s="27"/>
      <c r="L10" s="48">
        <v>2500</v>
      </c>
      <c r="M10" s="43">
        <v>2017</v>
      </c>
      <c r="N10" s="45">
        <v>20000</v>
      </c>
      <c r="O10" s="45">
        <v>18461.939999999999</v>
      </c>
      <c r="P10" s="45">
        <v>18461.939999999999</v>
      </c>
      <c r="Q10" s="71">
        <f t="shared" si="0"/>
        <v>1538.0600000000013</v>
      </c>
      <c r="R10" s="27" t="s">
        <v>132</v>
      </c>
      <c r="S10" s="27" t="s">
        <v>228</v>
      </c>
      <c r="T10" s="30" t="s">
        <v>229</v>
      </c>
      <c r="U10" s="30" t="s">
        <v>107</v>
      </c>
      <c r="V10" s="30" t="s">
        <v>230</v>
      </c>
      <c r="W10" s="46">
        <v>1</v>
      </c>
      <c r="X10" s="61" t="s">
        <v>357</v>
      </c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</row>
    <row r="11" spans="1:92" s="29" customFormat="1" x14ac:dyDescent="0.2">
      <c r="A11" s="26">
        <v>1</v>
      </c>
      <c r="B11" s="73" t="s">
        <v>17</v>
      </c>
      <c r="C11" s="73" t="s">
        <v>58</v>
      </c>
      <c r="D11" s="73" t="s">
        <v>213</v>
      </c>
      <c r="E11" s="73" t="s">
        <v>213</v>
      </c>
      <c r="F11" s="74" t="s">
        <v>231</v>
      </c>
      <c r="G11" s="75" t="s">
        <v>161</v>
      </c>
      <c r="H11" s="80" t="s">
        <v>352</v>
      </c>
      <c r="I11" s="75" t="s">
        <v>161</v>
      </c>
      <c r="J11" s="75" t="s">
        <v>12</v>
      </c>
      <c r="K11" s="74"/>
      <c r="L11" s="81">
        <v>1250</v>
      </c>
      <c r="M11" s="76">
        <v>2017</v>
      </c>
      <c r="N11" s="77">
        <v>20000</v>
      </c>
      <c r="O11" s="77">
        <v>18297</v>
      </c>
      <c r="P11" s="77">
        <v>18297</v>
      </c>
      <c r="Q11" s="78">
        <f t="shared" si="0"/>
        <v>1703</v>
      </c>
      <c r="R11" s="74" t="s">
        <v>132</v>
      </c>
      <c r="S11" s="73" t="s">
        <v>200</v>
      </c>
      <c r="T11" s="82">
        <v>43382</v>
      </c>
      <c r="U11" s="73" t="s">
        <v>108</v>
      </c>
      <c r="V11" s="82">
        <v>43324</v>
      </c>
      <c r="W11" s="79">
        <v>1</v>
      </c>
      <c r="X11" s="73" t="s">
        <v>212</v>
      </c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/>
      <c r="CM11" s="28"/>
      <c r="CN11" s="28"/>
    </row>
    <row r="12" spans="1:92" s="29" customFormat="1" x14ac:dyDescent="0.2">
      <c r="A12" s="26">
        <v>1</v>
      </c>
      <c r="B12" s="30" t="s">
        <v>17</v>
      </c>
      <c r="C12" s="30" t="s">
        <v>58</v>
      </c>
      <c r="D12" s="30" t="s">
        <v>217</v>
      </c>
      <c r="E12" s="30" t="s">
        <v>217</v>
      </c>
      <c r="F12" s="27" t="s">
        <v>232</v>
      </c>
      <c r="G12" s="27" t="s">
        <v>164</v>
      </c>
      <c r="H12" s="59" t="s">
        <v>352</v>
      </c>
      <c r="I12" s="27" t="s">
        <v>164</v>
      </c>
      <c r="J12" s="27" t="s">
        <v>142</v>
      </c>
      <c r="K12" s="27"/>
      <c r="L12" s="30">
        <v>300</v>
      </c>
      <c r="M12" s="43">
        <v>2017</v>
      </c>
      <c r="N12" s="45">
        <v>20000</v>
      </c>
      <c r="O12" s="45">
        <v>19473.25</v>
      </c>
      <c r="P12" s="45">
        <v>19473.25</v>
      </c>
      <c r="Q12" s="71">
        <f t="shared" si="0"/>
        <v>526.75</v>
      </c>
      <c r="R12" s="27" t="s">
        <v>132</v>
      </c>
      <c r="S12" s="27" t="s">
        <v>198</v>
      </c>
      <c r="T12" s="42">
        <v>43679</v>
      </c>
      <c r="U12" s="30" t="s">
        <v>108</v>
      </c>
      <c r="V12" s="42">
        <v>43682</v>
      </c>
      <c r="W12" s="46">
        <v>1</v>
      </c>
      <c r="X12" s="61" t="s">
        <v>362</v>
      </c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</row>
    <row r="13" spans="1:92" s="29" customFormat="1" ht="24" x14ac:dyDescent="0.2">
      <c r="A13" s="26">
        <v>1</v>
      </c>
      <c r="B13" s="30" t="s">
        <v>17</v>
      </c>
      <c r="C13" s="30" t="s">
        <v>58</v>
      </c>
      <c r="D13" s="30" t="s">
        <v>233</v>
      </c>
      <c r="E13" s="30" t="s">
        <v>234</v>
      </c>
      <c r="F13" s="27" t="s">
        <v>235</v>
      </c>
      <c r="G13" s="27" t="s">
        <v>160</v>
      </c>
      <c r="H13" s="59" t="s">
        <v>352</v>
      </c>
      <c r="I13" s="27" t="s">
        <v>160</v>
      </c>
      <c r="J13" s="27" t="s">
        <v>148</v>
      </c>
      <c r="K13" s="27"/>
      <c r="L13" s="30">
        <v>220</v>
      </c>
      <c r="M13" s="43">
        <v>2017</v>
      </c>
      <c r="N13" s="45">
        <v>31250</v>
      </c>
      <c r="O13" s="45">
        <v>0</v>
      </c>
      <c r="P13" s="45">
        <v>0</v>
      </c>
      <c r="Q13" s="71">
        <f t="shared" si="0"/>
        <v>31250</v>
      </c>
      <c r="R13" s="27" t="s">
        <v>130</v>
      </c>
      <c r="S13" s="30"/>
      <c r="T13" s="30"/>
      <c r="U13" s="30"/>
      <c r="V13" s="30"/>
      <c r="W13" s="46">
        <v>0</v>
      </c>
      <c r="X13" s="61" t="s">
        <v>364</v>
      </c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</row>
    <row r="14" spans="1:92" s="29" customFormat="1" ht="24" x14ac:dyDescent="0.2">
      <c r="A14" s="26">
        <v>1</v>
      </c>
      <c r="B14" s="30" t="s">
        <v>17</v>
      </c>
      <c r="C14" s="30" t="s">
        <v>58</v>
      </c>
      <c r="D14" s="30" t="s">
        <v>236</v>
      </c>
      <c r="E14" s="30" t="s">
        <v>239</v>
      </c>
      <c r="F14" s="27" t="s">
        <v>237</v>
      </c>
      <c r="G14" s="27" t="s">
        <v>160</v>
      </c>
      <c r="H14" s="59" t="s">
        <v>352</v>
      </c>
      <c r="I14" s="27" t="s">
        <v>160</v>
      </c>
      <c r="J14" s="27" t="s">
        <v>146</v>
      </c>
      <c r="K14" s="27"/>
      <c r="L14" s="48">
        <v>2500</v>
      </c>
      <c r="M14" s="43">
        <v>2017</v>
      </c>
      <c r="N14" s="45">
        <v>20000</v>
      </c>
      <c r="O14" s="45">
        <v>19283.86</v>
      </c>
      <c r="P14" s="45">
        <v>19283.86</v>
      </c>
      <c r="Q14" s="71">
        <f t="shared" si="0"/>
        <v>716.13999999999942</v>
      </c>
      <c r="R14" s="27" t="s">
        <v>132</v>
      </c>
      <c r="S14" s="30" t="s">
        <v>238</v>
      </c>
      <c r="T14" s="30"/>
      <c r="U14" s="30" t="s">
        <v>107</v>
      </c>
      <c r="V14" s="30"/>
      <c r="W14" s="46">
        <v>1</v>
      </c>
      <c r="X14" s="61" t="s">
        <v>365</v>
      </c>
      <c r="Y14" s="28"/>
    </row>
    <row r="15" spans="1:92" s="29" customFormat="1" x14ac:dyDescent="0.2">
      <c r="A15" s="26">
        <v>1</v>
      </c>
      <c r="B15" s="30" t="s">
        <v>17</v>
      </c>
      <c r="C15" s="30" t="s">
        <v>58</v>
      </c>
      <c r="D15" s="30" t="s">
        <v>236</v>
      </c>
      <c r="E15" s="30" t="s">
        <v>234</v>
      </c>
      <c r="F15" s="27" t="s">
        <v>232</v>
      </c>
      <c r="G15" s="27" t="s">
        <v>164</v>
      </c>
      <c r="H15" s="59" t="s">
        <v>352</v>
      </c>
      <c r="I15" s="27" t="s">
        <v>164</v>
      </c>
      <c r="J15" s="27" t="s">
        <v>142</v>
      </c>
      <c r="K15" s="27"/>
      <c r="L15" s="48">
        <v>1000</v>
      </c>
      <c r="M15" s="43">
        <v>2017</v>
      </c>
      <c r="N15" s="45">
        <v>40000</v>
      </c>
      <c r="O15" s="45">
        <v>39993.72</v>
      </c>
      <c r="P15" s="45">
        <v>35994.339999999997</v>
      </c>
      <c r="Q15" s="71">
        <f t="shared" si="0"/>
        <v>6.2799999999988358</v>
      </c>
      <c r="R15" s="27" t="s">
        <v>24</v>
      </c>
      <c r="S15" s="27" t="s">
        <v>198</v>
      </c>
      <c r="T15" s="42">
        <v>43680</v>
      </c>
      <c r="U15" s="45" t="s">
        <v>108</v>
      </c>
      <c r="V15" s="42">
        <v>43591</v>
      </c>
      <c r="W15" s="46">
        <v>1</v>
      </c>
      <c r="X15" s="61" t="s">
        <v>366</v>
      </c>
      <c r="Y15" s="28"/>
    </row>
    <row r="16" spans="1:92" s="29" customFormat="1" ht="24" x14ac:dyDescent="0.2">
      <c r="A16" s="26">
        <v>1</v>
      </c>
      <c r="B16" s="30" t="s">
        <v>17</v>
      </c>
      <c r="C16" s="30" t="s">
        <v>58</v>
      </c>
      <c r="D16" s="30" t="s">
        <v>239</v>
      </c>
      <c r="E16" s="30" t="s">
        <v>239</v>
      </c>
      <c r="F16" s="27" t="s">
        <v>240</v>
      </c>
      <c r="G16" s="27" t="s">
        <v>160</v>
      </c>
      <c r="H16" s="59" t="s">
        <v>352</v>
      </c>
      <c r="I16" s="27" t="s">
        <v>160</v>
      </c>
      <c r="J16" s="27" t="s">
        <v>146</v>
      </c>
      <c r="K16" s="27"/>
      <c r="L16" s="30">
        <v>862</v>
      </c>
      <c r="M16" s="43">
        <v>2017</v>
      </c>
      <c r="N16" s="45">
        <v>20000</v>
      </c>
      <c r="O16" s="45">
        <v>19941.810000000001</v>
      </c>
      <c r="P16" s="45">
        <v>19941.810000000001</v>
      </c>
      <c r="Q16" s="71">
        <f t="shared" si="0"/>
        <v>58.18999999999869</v>
      </c>
      <c r="R16" s="27" t="s">
        <v>132</v>
      </c>
      <c r="S16" s="30" t="s">
        <v>241</v>
      </c>
      <c r="T16" s="42">
        <v>43171</v>
      </c>
      <c r="U16" s="30" t="s">
        <v>242</v>
      </c>
      <c r="V16" s="30" t="s">
        <v>243</v>
      </c>
      <c r="W16" s="46">
        <v>1</v>
      </c>
      <c r="X16" s="61" t="s">
        <v>368</v>
      </c>
      <c r="Y16" s="28"/>
    </row>
    <row r="17" spans="1:25" s="29" customFormat="1" x14ac:dyDescent="0.2">
      <c r="A17" s="26">
        <v>1</v>
      </c>
      <c r="B17" s="30" t="s">
        <v>17</v>
      </c>
      <c r="C17" s="30" t="s">
        <v>58</v>
      </c>
      <c r="D17" s="30" t="s">
        <v>219</v>
      </c>
      <c r="E17" s="30" t="s">
        <v>219</v>
      </c>
      <c r="F17" s="27" t="s">
        <v>244</v>
      </c>
      <c r="G17" s="49" t="s">
        <v>161</v>
      </c>
      <c r="H17" s="59" t="s">
        <v>352</v>
      </c>
      <c r="I17" s="49" t="s">
        <v>161</v>
      </c>
      <c r="J17" s="49" t="s">
        <v>12</v>
      </c>
      <c r="K17" s="27"/>
      <c r="L17" s="30">
        <v>325</v>
      </c>
      <c r="M17" s="43">
        <v>2017</v>
      </c>
      <c r="N17" s="45">
        <v>20000</v>
      </c>
      <c r="O17" s="45">
        <v>18136.5</v>
      </c>
      <c r="P17" s="45">
        <v>18136.5</v>
      </c>
      <c r="Q17" s="71">
        <f t="shared" si="0"/>
        <v>1863.5</v>
      </c>
      <c r="R17" s="27" t="s">
        <v>132</v>
      </c>
      <c r="S17" s="27" t="s">
        <v>200</v>
      </c>
      <c r="T17" s="30" t="s">
        <v>245</v>
      </c>
      <c r="U17" s="30" t="s">
        <v>246</v>
      </c>
      <c r="V17" s="30" t="s">
        <v>247</v>
      </c>
      <c r="W17" s="46">
        <v>1</v>
      </c>
      <c r="X17" s="61" t="s">
        <v>369</v>
      </c>
      <c r="Y17" s="28"/>
    </row>
    <row r="18" spans="1:25" s="29" customFormat="1" ht="24" x14ac:dyDescent="0.2">
      <c r="A18" s="26">
        <v>1</v>
      </c>
      <c r="B18" s="30" t="s">
        <v>17</v>
      </c>
      <c r="C18" s="30" t="s">
        <v>58</v>
      </c>
      <c r="D18" s="30" t="s">
        <v>222</v>
      </c>
      <c r="E18" s="30" t="s">
        <v>222</v>
      </c>
      <c r="F18" s="27" t="s">
        <v>248</v>
      </c>
      <c r="G18" s="27" t="s">
        <v>164</v>
      </c>
      <c r="H18" s="59">
        <v>42774</v>
      </c>
      <c r="I18" s="27" t="s">
        <v>164</v>
      </c>
      <c r="J18" s="27" t="s">
        <v>142</v>
      </c>
      <c r="K18" s="27" t="s">
        <v>249</v>
      </c>
      <c r="L18" s="30">
        <v>140</v>
      </c>
      <c r="M18" s="43">
        <v>2017</v>
      </c>
      <c r="N18" s="45">
        <v>60000</v>
      </c>
      <c r="O18" s="45">
        <v>57497.19</v>
      </c>
      <c r="P18" s="45">
        <v>57497.19</v>
      </c>
      <c r="Q18" s="71">
        <f>N18-O18</f>
        <v>2502.8099999999977</v>
      </c>
      <c r="R18" s="27" t="s">
        <v>132</v>
      </c>
      <c r="S18" s="27" t="s">
        <v>250</v>
      </c>
      <c r="T18" s="30" t="s">
        <v>251</v>
      </c>
      <c r="U18" s="30" t="s">
        <v>197</v>
      </c>
      <c r="V18" s="30" t="s">
        <v>252</v>
      </c>
      <c r="W18" s="46">
        <v>1</v>
      </c>
      <c r="X18" s="61" t="s">
        <v>363</v>
      </c>
      <c r="Y18" s="28"/>
    </row>
    <row r="19" spans="1:25" s="29" customFormat="1" x14ac:dyDescent="0.2">
      <c r="A19" s="26">
        <v>1</v>
      </c>
      <c r="B19" s="30" t="s">
        <v>17</v>
      </c>
      <c r="C19" s="30" t="s">
        <v>58</v>
      </c>
      <c r="D19" s="30" t="s">
        <v>253</v>
      </c>
      <c r="E19" s="30" t="s">
        <v>253</v>
      </c>
      <c r="F19" s="27" t="s">
        <v>254</v>
      </c>
      <c r="G19" s="27" t="s">
        <v>160</v>
      </c>
      <c r="H19" s="59">
        <v>42774</v>
      </c>
      <c r="I19" s="27" t="s">
        <v>160</v>
      </c>
      <c r="J19" s="27" t="s">
        <v>11</v>
      </c>
      <c r="K19" s="27" t="s">
        <v>255</v>
      </c>
      <c r="L19" s="48">
        <v>3500</v>
      </c>
      <c r="M19" s="43">
        <v>2017</v>
      </c>
      <c r="N19" s="45">
        <v>40000</v>
      </c>
      <c r="O19" s="45">
        <v>34355.24</v>
      </c>
      <c r="P19" s="44">
        <v>34355.24</v>
      </c>
      <c r="Q19" s="71">
        <f>N19-O19</f>
        <v>5644.760000000002</v>
      </c>
      <c r="R19" s="27" t="s">
        <v>132</v>
      </c>
      <c r="S19" s="27" t="s">
        <v>198</v>
      </c>
      <c r="T19" s="42">
        <v>43648</v>
      </c>
      <c r="U19" s="30" t="s">
        <v>108</v>
      </c>
      <c r="V19" s="42">
        <v>43651</v>
      </c>
      <c r="W19" s="46">
        <v>0.65</v>
      </c>
      <c r="X19" s="61" t="s">
        <v>380</v>
      </c>
      <c r="Y19" s="28"/>
    </row>
    <row r="20" spans="1:25" s="29" customFormat="1" x14ac:dyDescent="0.2">
      <c r="A20" s="26"/>
      <c r="B20" s="30" t="s">
        <v>17</v>
      </c>
      <c r="C20" s="30" t="s">
        <v>58</v>
      </c>
      <c r="D20" s="30" t="s">
        <v>269</v>
      </c>
      <c r="E20" s="30" t="s">
        <v>213</v>
      </c>
      <c r="F20" s="27" t="s">
        <v>360</v>
      </c>
      <c r="G20" s="49" t="s">
        <v>161</v>
      </c>
      <c r="H20" s="59">
        <v>42774</v>
      </c>
      <c r="I20" s="49" t="s">
        <v>161</v>
      </c>
      <c r="J20" s="27" t="s">
        <v>12</v>
      </c>
      <c r="K20" s="27"/>
      <c r="L20" s="48">
        <v>550</v>
      </c>
      <c r="M20" s="43">
        <v>2017</v>
      </c>
      <c r="N20" s="45">
        <v>20000</v>
      </c>
      <c r="O20" s="45">
        <v>18297</v>
      </c>
      <c r="P20" s="45">
        <v>18297</v>
      </c>
      <c r="Q20" s="71">
        <f>N20-O20</f>
        <v>1703</v>
      </c>
      <c r="R20" s="27"/>
      <c r="S20" s="30" t="s">
        <v>238</v>
      </c>
      <c r="T20" s="42"/>
      <c r="U20" s="30"/>
      <c r="V20" s="42"/>
      <c r="W20" s="46"/>
      <c r="X20" s="61" t="s">
        <v>361</v>
      </c>
      <c r="Y20" s="28"/>
    </row>
    <row r="21" spans="1:25" s="29" customFormat="1" ht="24" x14ac:dyDescent="0.2">
      <c r="A21" s="26">
        <v>1</v>
      </c>
      <c r="B21" s="30" t="s">
        <v>17</v>
      </c>
      <c r="C21" s="30" t="s">
        <v>58</v>
      </c>
      <c r="D21" s="30" t="s">
        <v>256</v>
      </c>
      <c r="E21" s="30" t="s">
        <v>256</v>
      </c>
      <c r="F21" s="27" t="s">
        <v>257</v>
      </c>
      <c r="G21" s="27" t="s">
        <v>160</v>
      </c>
      <c r="H21" s="59" t="s">
        <v>353</v>
      </c>
      <c r="I21" s="27" t="s">
        <v>160</v>
      </c>
      <c r="J21" s="27" t="s">
        <v>146</v>
      </c>
      <c r="K21" s="27" t="s">
        <v>258</v>
      </c>
      <c r="L21" s="48">
        <v>1250</v>
      </c>
      <c r="M21" s="43">
        <v>2017</v>
      </c>
      <c r="N21" s="45">
        <v>20000</v>
      </c>
      <c r="O21" s="45">
        <v>0</v>
      </c>
      <c r="P21" s="45">
        <v>0</v>
      </c>
      <c r="Q21" s="44">
        <f>N21-O21</f>
        <v>20000</v>
      </c>
      <c r="R21" s="30" t="s">
        <v>92</v>
      </c>
      <c r="S21" s="30"/>
      <c r="T21" s="30"/>
      <c r="U21" s="30"/>
      <c r="V21" s="30"/>
      <c r="W21" s="46">
        <v>0</v>
      </c>
      <c r="X21" s="30" t="s">
        <v>259</v>
      </c>
      <c r="Y21" s="28"/>
    </row>
    <row r="22" spans="1:25" s="29" customFormat="1" x14ac:dyDescent="0.2">
      <c r="A22" s="26">
        <v>1</v>
      </c>
      <c r="B22" s="30" t="s">
        <v>17</v>
      </c>
      <c r="C22" s="30" t="s">
        <v>58</v>
      </c>
      <c r="D22" s="30" t="s">
        <v>260</v>
      </c>
      <c r="E22" s="30" t="s">
        <v>260</v>
      </c>
      <c r="F22" s="27" t="s">
        <v>201</v>
      </c>
      <c r="G22" s="27" t="s">
        <v>160</v>
      </c>
      <c r="H22" s="59" t="s">
        <v>353</v>
      </c>
      <c r="I22" s="27" t="s">
        <v>160</v>
      </c>
      <c r="J22" s="27" t="s">
        <v>11</v>
      </c>
      <c r="K22" s="27"/>
      <c r="L22" s="48">
        <v>2500</v>
      </c>
      <c r="M22" s="43">
        <v>2017</v>
      </c>
      <c r="N22" s="45">
        <v>40000</v>
      </c>
      <c r="O22" s="45">
        <v>38102.699999999997</v>
      </c>
      <c r="P22" s="45">
        <v>38102.699999999997</v>
      </c>
      <c r="Q22" s="44">
        <f>N22-O22</f>
        <v>1897.3000000000029</v>
      </c>
      <c r="R22" s="27" t="s">
        <v>132</v>
      </c>
      <c r="S22" s="27" t="s">
        <v>198</v>
      </c>
      <c r="T22" s="42">
        <v>43497</v>
      </c>
      <c r="U22" s="30" t="s">
        <v>108</v>
      </c>
      <c r="V22" s="42">
        <v>43469</v>
      </c>
      <c r="W22" s="46">
        <v>1</v>
      </c>
      <c r="X22" s="30" t="s">
        <v>212</v>
      </c>
      <c r="Y22" s="28"/>
    </row>
    <row r="23" spans="1:25" s="29" customFormat="1" x14ac:dyDescent="0.2">
      <c r="A23" s="26">
        <v>1</v>
      </c>
      <c r="B23" s="30" t="s">
        <v>17</v>
      </c>
      <c r="C23" s="30" t="s">
        <v>58</v>
      </c>
      <c r="D23" s="30" t="s">
        <v>261</v>
      </c>
      <c r="E23" s="30" t="s">
        <v>261</v>
      </c>
      <c r="F23" s="27" t="s">
        <v>262</v>
      </c>
      <c r="G23" s="27" t="s">
        <v>160</v>
      </c>
      <c r="H23" s="59" t="s">
        <v>353</v>
      </c>
      <c r="I23" s="27" t="s">
        <v>160</v>
      </c>
      <c r="J23" s="27" t="s">
        <v>124</v>
      </c>
      <c r="K23" s="27"/>
      <c r="L23" s="48">
        <v>2500</v>
      </c>
      <c r="M23" s="43">
        <v>2017</v>
      </c>
      <c r="N23" s="45">
        <v>20000</v>
      </c>
      <c r="O23" s="45">
        <v>18001.150000000001</v>
      </c>
      <c r="P23" s="45">
        <v>18001.150000000001</v>
      </c>
      <c r="Q23" s="71">
        <f t="shared" ref="Q23:Q34" si="1">N23-O23</f>
        <v>1998.8499999999985</v>
      </c>
      <c r="R23" s="27" t="s">
        <v>132</v>
      </c>
      <c r="S23" s="27" t="s">
        <v>198</v>
      </c>
      <c r="T23" s="30" t="s">
        <v>263</v>
      </c>
      <c r="U23" s="30" t="s">
        <v>108</v>
      </c>
      <c r="V23" s="30" t="s">
        <v>264</v>
      </c>
      <c r="W23" s="46">
        <v>1</v>
      </c>
      <c r="X23" s="61" t="s">
        <v>367</v>
      </c>
      <c r="Y23" s="28"/>
    </row>
    <row r="24" spans="1:25" s="29" customFormat="1" x14ac:dyDescent="0.2">
      <c r="A24" s="26">
        <v>1</v>
      </c>
      <c r="B24" s="30" t="s">
        <v>17</v>
      </c>
      <c r="C24" s="30" t="s">
        <v>58</v>
      </c>
      <c r="D24" s="30" t="s">
        <v>265</v>
      </c>
      <c r="E24" s="30" t="s">
        <v>203</v>
      </c>
      <c r="F24" s="27" t="s">
        <v>266</v>
      </c>
      <c r="G24" s="50" t="s">
        <v>164</v>
      </c>
      <c r="H24" s="58" t="s">
        <v>354</v>
      </c>
      <c r="I24" s="50" t="s">
        <v>164</v>
      </c>
      <c r="J24" s="50" t="s">
        <v>142</v>
      </c>
      <c r="K24" s="27"/>
      <c r="L24" s="30">
        <v>315</v>
      </c>
      <c r="M24" s="43">
        <v>2018</v>
      </c>
      <c r="N24" s="72">
        <v>80000</v>
      </c>
      <c r="O24" s="45">
        <v>0</v>
      </c>
      <c r="P24" s="45">
        <v>0</v>
      </c>
      <c r="Q24" s="71">
        <f t="shared" si="1"/>
        <v>80000</v>
      </c>
      <c r="R24" s="30" t="s">
        <v>92</v>
      </c>
      <c r="S24" s="30"/>
      <c r="T24" s="30"/>
      <c r="U24" s="30"/>
      <c r="V24" s="30"/>
      <c r="W24" s="46">
        <v>0</v>
      </c>
      <c r="X24" s="30" t="s">
        <v>370</v>
      </c>
      <c r="Y24" s="28"/>
    </row>
    <row r="25" spans="1:25" s="29" customFormat="1" ht="24" x14ac:dyDescent="0.2">
      <c r="A25" s="26">
        <v>1</v>
      </c>
      <c r="B25" s="30" t="s">
        <v>17</v>
      </c>
      <c r="C25" s="30" t="s">
        <v>58</v>
      </c>
      <c r="D25" s="30" t="s">
        <v>261</v>
      </c>
      <c r="E25" s="30" t="s">
        <v>267</v>
      </c>
      <c r="F25" s="27" t="s">
        <v>232</v>
      </c>
      <c r="G25" s="27" t="s">
        <v>164</v>
      </c>
      <c r="H25" s="58" t="s">
        <v>354</v>
      </c>
      <c r="I25" s="27" t="s">
        <v>164</v>
      </c>
      <c r="J25" s="27" t="s">
        <v>142</v>
      </c>
      <c r="K25" s="27"/>
      <c r="L25" s="30">
        <v>160</v>
      </c>
      <c r="M25" s="43">
        <v>2018</v>
      </c>
      <c r="N25" s="45">
        <v>20000</v>
      </c>
      <c r="O25" s="45">
        <v>19944.8</v>
      </c>
      <c r="P25" s="45">
        <v>19944.8</v>
      </c>
      <c r="Q25" s="71">
        <f t="shared" si="1"/>
        <v>55.200000000000728</v>
      </c>
      <c r="R25" s="27" t="s">
        <v>132</v>
      </c>
      <c r="S25" s="27" t="s">
        <v>134</v>
      </c>
      <c r="T25" s="30"/>
      <c r="U25" s="30" t="s">
        <v>108</v>
      </c>
      <c r="V25" s="30"/>
      <c r="W25" s="46">
        <v>1</v>
      </c>
      <c r="X25" s="61" t="s">
        <v>381</v>
      </c>
      <c r="Y25" s="28"/>
    </row>
    <row r="26" spans="1:25" s="29" customFormat="1" x14ac:dyDescent="0.2">
      <c r="A26" s="26">
        <v>1</v>
      </c>
      <c r="B26" s="30" t="s">
        <v>17</v>
      </c>
      <c r="C26" s="30" t="s">
        <v>58</v>
      </c>
      <c r="D26" s="30" t="s">
        <v>253</v>
      </c>
      <c r="E26" s="30" t="s">
        <v>253</v>
      </c>
      <c r="F26" s="27" t="s">
        <v>201</v>
      </c>
      <c r="G26" s="27" t="s">
        <v>160</v>
      </c>
      <c r="H26" s="58" t="s">
        <v>354</v>
      </c>
      <c r="I26" s="27" t="s">
        <v>160</v>
      </c>
      <c r="J26" s="27" t="s">
        <v>11</v>
      </c>
      <c r="K26" s="27"/>
      <c r="L26" s="30">
        <v>900</v>
      </c>
      <c r="M26" s="43">
        <v>2018</v>
      </c>
      <c r="N26" s="45">
        <v>20000</v>
      </c>
      <c r="O26" s="45">
        <v>15428.65</v>
      </c>
      <c r="P26" s="45">
        <v>15428.65</v>
      </c>
      <c r="Q26" s="71">
        <f t="shared" si="1"/>
        <v>4571.3500000000004</v>
      </c>
      <c r="R26" s="27" t="s">
        <v>132</v>
      </c>
      <c r="S26" s="27" t="s">
        <v>228</v>
      </c>
      <c r="T26" s="42">
        <v>43293</v>
      </c>
      <c r="U26" s="30" t="s">
        <v>108</v>
      </c>
      <c r="V26" s="42">
        <v>43619</v>
      </c>
      <c r="W26" s="46">
        <v>1</v>
      </c>
      <c r="X26" s="61" t="s">
        <v>371</v>
      </c>
      <c r="Y26" s="28"/>
    </row>
    <row r="27" spans="1:25" s="29" customFormat="1" x14ac:dyDescent="0.2">
      <c r="A27" s="26">
        <v>1</v>
      </c>
      <c r="B27" s="30" t="s">
        <v>17</v>
      </c>
      <c r="C27" s="30" t="s">
        <v>58</v>
      </c>
      <c r="D27" s="30" t="s">
        <v>269</v>
      </c>
      <c r="E27" s="30" t="s">
        <v>213</v>
      </c>
      <c r="F27" s="27" t="s">
        <v>270</v>
      </c>
      <c r="G27" s="27" t="s">
        <v>160</v>
      </c>
      <c r="H27" s="58" t="s">
        <v>354</v>
      </c>
      <c r="I27" s="27" t="s">
        <v>160</v>
      </c>
      <c r="J27" s="27" t="s">
        <v>11</v>
      </c>
      <c r="K27" s="27"/>
      <c r="L27" s="48">
        <v>2800</v>
      </c>
      <c r="M27" s="43">
        <v>2018</v>
      </c>
      <c r="N27" s="45">
        <v>20000</v>
      </c>
      <c r="O27" s="45">
        <v>15079.3</v>
      </c>
      <c r="P27" s="45">
        <v>15079.3</v>
      </c>
      <c r="Q27" s="71">
        <f t="shared" si="1"/>
        <v>4920.7000000000007</v>
      </c>
      <c r="R27" s="27" t="s">
        <v>24</v>
      </c>
      <c r="S27" s="27" t="s">
        <v>271</v>
      </c>
      <c r="T27" s="30" t="s">
        <v>272</v>
      </c>
      <c r="U27" s="30" t="s">
        <v>273</v>
      </c>
      <c r="V27" s="30" t="s">
        <v>274</v>
      </c>
      <c r="W27" s="46">
        <v>1</v>
      </c>
      <c r="X27" s="61" t="s">
        <v>372</v>
      </c>
      <c r="Y27" s="28"/>
    </row>
    <row r="28" spans="1:25" s="29" customFormat="1" x14ac:dyDescent="0.2">
      <c r="A28" s="26">
        <v>1</v>
      </c>
      <c r="B28" s="30" t="s">
        <v>17</v>
      </c>
      <c r="C28" s="30" t="s">
        <v>58</v>
      </c>
      <c r="D28" s="30" t="s">
        <v>239</v>
      </c>
      <c r="E28" s="30" t="s">
        <v>275</v>
      </c>
      <c r="F28" s="27" t="s">
        <v>276</v>
      </c>
      <c r="G28" s="27" t="s">
        <v>160</v>
      </c>
      <c r="H28" s="58" t="s">
        <v>354</v>
      </c>
      <c r="I28" s="27" t="s">
        <v>160</v>
      </c>
      <c r="J28" s="27" t="s">
        <v>11</v>
      </c>
      <c r="K28" s="27"/>
      <c r="L28" s="30">
        <v>920</v>
      </c>
      <c r="M28" s="43">
        <v>2018</v>
      </c>
      <c r="N28" s="72">
        <v>20000</v>
      </c>
      <c r="O28" s="45">
        <v>0</v>
      </c>
      <c r="P28" s="45">
        <v>0</v>
      </c>
      <c r="Q28" s="71">
        <f t="shared" si="1"/>
        <v>20000</v>
      </c>
      <c r="R28" s="30" t="s">
        <v>92</v>
      </c>
      <c r="S28" s="30" t="s">
        <v>238</v>
      </c>
      <c r="T28" s="30"/>
      <c r="U28" s="30" t="s">
        <v>108</v>
      </c>
      <c r="V28" s="30"/>
      <c r="W28" s="46">
        <v>0</v>
      </c>
      <c r="X28" s="61" t="s">
        <v>359</v>
      </c>
      <c r="Y28" s="28"/>
    </row>
    <row r="29" spans="1:25" s="29" customFormat="1" x14ac:dyDescent="0.2">
      <c r="A29" s="26">
        <v>1</v>
      </c>
      <c r="B29" s="30" t="s">
        <v>17</v>
      </c>
      <c r="C29" s="30" t="s">
        <v>58</v>
      </c>
      <c r="D29" s="30" t="s">
        <v>265</v>
      </c>
      <c r="E29" s="30" t="s">
        <v>265</v>
      </c>
      <c r="F29" s="27" t="s">
        <v>262</v>
      </c>
      <c r="G29" s="27" t="s">
        <v>160</v>
      </c>
      <c r="H29" s="58" t="s">
        <v>354</v>
      </c>
      <c r="I29" s="27" t="s">
        <v>160</v>
      </c>
      <c r="J29" s="27" t="s">
        <v>124</v>
      </c>
      <c r="K29" s="27"/>
      <c r="L29" s="30">
        <v>450</v>
      </c>
      <c r="M29" s="43">
        <v>2018</v>
      </c>
      <c r="N29" s="45">
        <v>51250</v>
      </c>
      <c r="O29" s="45">
        <v>48675.58</v>
      </c>
      <c r="P29" s="45">
        <v>48675.58</v>
      </c>
      <c r="Q29" s="71">
        <f t="shared" si="1"/>
        <v>2574.4199999999983</v>
      </c>
      <c r="R29" s="27" t="s">
        <v>132</v>
      </c>
      <c r="S29" s="27" t="s">
        <v>238</v>
      </c>
      <c r="T29" s="42">
        <v>43680</v>
      </c>
      <c r="U29" s="30" t="s">
        <v>108</v>
      </c>
      <c r="V29" s="42">
        <v>43591</v>
      </c>
      <c r="W29" s="46">
        <v>1</v>
      </c>
      <c r="X29" s="61" t="s">
        <v>382</v>
      </c>
      <c r="Y29" s="28"/>
    </row>
    <row r="30" spans="1:25" s="29" customFormat="1" ht="24" x14ac:dyDescent="0.2">
      <c r="A30" s="26">
        <v>1</v>
      </c>
      <c r="B30" s="30" t="s">
        <v>17</v>
      </c>
      <c r="C30" s="30" t="s">
        <v>58</v>
      </c>
      <c r="D30" s="30" t="s">
        <v>217</v>
      </c>
      <c r="E30" s="30" t="s">
        <v>217</v>
      </c>
      <c r="F30" s="27" t="s">
        <v>277</v>
      </c>
      <c r="G30" s="27" t="s">
        <v>160</v>
      </c>
      <c r="H30" s="58" t="s">
        <v>354</v>
      </c>
      <c r="I30" s="27" t="s">
        <v>160</v>
      </c>
      <c r="J30" s="27" t="s">
        <v>148</v>
      </c>
      <c r="K30" s="27"/>
      <c r="L30" s="30"/>
      <c r="M30" s="43">
        <v>2018</v>
      </c>
      <c r="N30" s="45">
        <v>20000</v>
      </c>
      <c r="O30" s="45">
        <v>15568.5</v>
      </c>
      <c r="P30" s="45">
        <v>15568.5</v>
      </c>
      <c r="Q30" s="71">
        <f t="shared" si="1"/>
        <v>4431.5</v>
      </c>
      <c r="R30" s="27" t="s">
        <v>132</v>
      </c>
      <c r="S30" s="27" t="s">
        <v>278</v>
      </c>
      <c r="T30" s="42">
        <v>43497</v>
      </c>
      <c r="U30" s="30">
        <v>90</v>
      </c>
      <c r="V30" s="42">
        <v>43469</v>
      </c>
      <c r="W30" s="46">
        <v>1</v>
      </c>
      <c r="X30" s="61" t="s">
        <v>383</v>
      </c>
      <c r="Y30" s="28"/>
    </row>
    <row r="31" spans="1:25" s="29" customFormat="1" x14ac:dyDescent="0.2">
      <c r="A31" s="26">
        <v>1</v>
      </c>
      <c r="B31" s="30" t="s">
        <v>17</v>
      </c>
      <c r="C31" s="30" t="s">
        <v>58</v>
      </c>
      <c r="D31" s="30" t="s">
        <v>226</v>
      </c>
      <c r="E31" s="30" t="s">
        <v>268</v>
      </c>
      <c r="F31" s="27" t="s">
        <v>279</v>
      </c>
      <c r="G31" s="27" t="s">
        <v>159</v>
      </c>
      <c r="H31" s="58" t="s">
        <v>354</v>
      </c>
      <c r="I31" s="27" t="s">
        <v>159</v>
      </c>
      <c r="J31" s="27" t="s">
        <v>36</v>
      </c>
      <c r="K31" s="27"/>
      <c r="L31" s="30">
        <v>300</v>
      </c>
      <c r="M31" s="43">
        <v>2018</v>
      </c>
      <c r="N31" s="45">
        <v>20000</v>
      </c>
      <c r="O31" s="45">
        <v>17341.919999999998</v>
      </c>
      <c r="P31" s="45">
        <v>17341.919999999998</v>
      </c>
      <c r="Q31" s="71">
        <f t="shared" si="1"/>
        <v>2658.0800000000017</v>
      </c>
      <c r="R31" s="27" t="s">
        <v>132</v>
      </c>
      <c r="S31" s="27" t="s">
        <v>280</v>
      </c>
      <c r="T31" s="30"/>
      <c r="U31" s="30" t="s">
        <v>108</v>
      </c>
      <c r="V31" s="30"/>
      <c r="W31" s="46">
        <v>0</v>
      </c>
      <c r="X31" s="61" t="s">
        <v>384</v>
      </c>
      <c r="Y31" s="28"/>
    </row>
    <row r="32" spans="1:25" s="29" customFormat="1" x14ac:dyDescent="0.2">
      <c r="A32" s="26">
        <v>1</v>
      </c>
      <c r="B32" s="30" t="s">
        <v>17</v>
      </c>
      <c r="C32" s="30" t="s">
        <v>58</v>
      </c>
      <c r="D32" s="30" t="s">
        <v>222</v>
      </c>
      <c r="E32" s="30" t="s">
        <v>222</v>
      </c>
      <c r="F32" s="27" t="s">
        <v>281</v>
      </c>
      <c r="G32" s="27" t="s">
        <v>160</v>
      </c>
      <c r="H32" s="58" t="s">
        <v>354</v>
      </c>
      <c r="I32" s="27" t="s">
        <v>160</v>
      </c>
      <c r="J32" s="27" t="s">
        <v>11</v>
      </c>
      <c r="K32" s="27"/>
      <c r="L32" s="30">
        <v>350</v>
      </c>
      <c r="M32" s="43">
        <v>2018</v>
      </c>
      <c r="N32" s="45">
        <v>20000</v>
      </c>
      <c r="O32" s="45">
        <v>18122.330000000002</v>
      </c>
      <c r="P32" s="45">
        <v>18122.330000000002</v>
      </c>
      <c r="Q32" s="71">
        <f t="shared" si="1"/>
        <v>1877.6699999999983</v>
      </c>
      <c r="R32" s="27" t="s">
        <v>132</v>
      </c>
      <c r="S32" s="27" t="s">
        <v>228</v>
      </c>
      <c r="T32" s="30"/>
      <c r="U32" s="30" t="s">
        <v>108</v>
      </c>
      <c r="V32" s="30"/>
      <c r="W32" s="46">
        <v>1</v>
      </c>
      <c r="X32" s="61" t="s">
        <v>373</v>
      </c>
      <c r="Y32" s="28"/>
    </row>
    <row r="33" spans="1:25" s="29" customFormat="1" x14ac:dyDescent="0.2">
      <c r="A33" s="26">
        <v>1</v>
      </c>
      <c r="B33" s="30" t="s">
        <v>17</v>
      </c>
      <c r="C33" s="30" t="s">
        <v>58</v>
      </c>
      <c r="D33" s="30" t="s">
        <v>260</v>
      </c>
      <c r="E33" s="30" t="s">
        <v>260</v>
      </c>
      <c r="F33" s="27" t="s">
        <v>282</v>
      </c>
      <c r="G33" s="27" t="s">
        <v>160</v>
      </c>
      <c r="H33" s="58" t="s">
        <v>354</v>
      </c>
      <c r="I33" s="27" t="s">
        <v>160</v>
      </c>
      <c r="J33" s="27" t="s">
        <v>11</v>
      </c>
      <c r="K33" s="27"/>
      <c r="L33" s="30">
        <v>500</v>
      </c>
      <c r="M33" s="43">
        <v>2018</v>
      </c>
      <c r="N33" s="45">
        <v>20000</v>
      </c>
      <c r="O33" s="45">
        <v>16314.42</v>
      </c>
      <c r="P33" s="45">
        <v>16314.42</v>
      </c>
      <c r="Q33" s="71">
        <f t="shared" si="1"/>
        <v>3685.58</v>
      </c>
      <c r="R33" s="27" t="s">
        <v>132</v>
      </c>
      <c r="S33" s="27" t="s">
        <v>283</v>
      </c>
      <c r="T33" s="42">
        <v>43680</v>
      </c>
      <c r="U33" s="30" t="s">
        <v>108</v>
      </c>
      <c r="V33" s="42">
        <v>43591</v>
      </c>
      <c r="W33" s="46">
        <v>1</v>
      </c>
      <c r="X33" s="61" t="s">
        <v>374</v>
      </c>
      <c r="Y33" s="28"/>
    </row>
    <row r="34" spans="1:25" s="29" customFormat="1" x14ac:dyDescent="0.2">
      <c r="A34" s="26">
        <v>1</v>
      </c>
      <c r="B34" s="30" t="s">
        <v>17</v>
      </c>
      <c r="C34" s="30" t="s">
        <v>58</v>
      </c>
      <c r="D34" s="30" t="s">
        <v>219</v>
      </c>
      <c r="E34" s="30" t="s">
        <v>219</v>
      </c>
      <c r="F34" s="27" t="s">
        <v>284</v>
      </c>
      <c r="G34" s="49" t="s">
        <v>161</v>
      </c>
      <c r="H34" s="58" t="s">
        <v>354</v>
      </c>
      <c r="I34" s="49" t="s">
        <v>161</v>
      </c>
      <c r="J34" s="49" t="s">
        <v>12</v>
      </c>
      <c r="K34" s="27"/>
      <c r="L34" s="30">
        <v>550</v>
      </c>
      <c r="M34" s="43">
        <v>2018</v>
      </c>
      <c r="N34" s="45">
        <v>20000</v>
      </c>
      <c r="O34" s="45">
        <v>17869</v>
      </c>
      <c r="P34" s="45">
        <v>17869</v>
      </c>
      <c r="Q34" s="71">
        <f t="shared" si="1"/>
        <v>2131</v>
      </c>
      <c r="R34" s="27" t="s">
        <v>132</v>
      </c>
      <c r="S34" s="27" t="s">
        <v>285</v>
      </c>
      <c r="T34" s="30" t="s">
        <v>286</v>
      </c>
      <c r="U34" s="30" t="s">
        <v>108</v>
      </c>
      <c r="V34" s="30" t="s">
        <v>287</v>
      </c>
      <c r="W34" s="46">
        <v>1</v>
      </c>
      <c r="X34" s="61" t="s">
        <v>385</v>
      </c>
      <c r="Y34" s="28"/>
    </row>
    <row r="35" spans="1:25" s="29" customFormat="1" x14ac:dyDescent="0.2">
      <c r="A35" s="26">
        <v>1</v>
      </c>
      <c r="B35" s="30" t="s">
        <v>17</v>
      </c>
      <c r="C35" s="30" t="s">
        <v>58</v>
      </c>
      <c r="D35" s="30" t="s">
        <v>226</v>
      </c>
      <c r="E35" s="30" t="s">
        <v>226</v>
      </c>
      <c r="F35" s="27" t="s">
        <v>201</v>
      </c>
      <c r="G35" s="27" t="s">
        <v>160</v>
      </c>
      <c r="H35" s="59">
        <v>43044</v>
      </c>
      <c r="I35" s="27" t="s">
        <v>160</v>
      </c>
      <c r="J35" s="27" t="s">
        <v>11</v>
      </c>
      <c r="K35" s="27"/>
      <c r="L35" s="30">
        <v>300</v>
      </c>
      <c r="M35" s="43">
        <v>2018</v>
      </c>
      <c r="N35" s="45">
        <v>20000</v>
      </c>
      <c r="O35" s="45">
        <v>19951.650000000001</v>
      </c>
      <c r="P35" s="45">
        <v>19951.650000000001</v>
      </c>
      <c r="Q35" s="71">
        <f>N35-O35</f>
        <v>48.349999999998545</v>
      </c>
      <c r="R35" s="27" t="s">
        <v>132</v>
      </c>
      <c r="S35" s="27" t="s">
        <v>228</v>
      </c>
      <c r="T35" s="30"/>
      <c r="U35" s="30" t="s">
        <v>108</v>
      </c>
      <c r="V35" s="30"/>
      <c r="W35" s="46">
        <v>1</v>
      </c>
      <c r="X35" s="61" t="s">
        <v>386</v>
      </c>
      <c r="Y35" s="28"/>
    </row>
    <row r="36" spans="1:25" s="29" customFormat="1" ht="24" x14ac:dyDescent="0.2">
      <c r="A36" s="26">
        <v>1</v>
      </c>
      <c r="B36" s="30" t="s">
        <v>17</v>
      </c>
      <c r="C36" s="30" t="s">
        <v>58</v>
      </c>
      <c r="D36" s="30" t="s">
        <v>256</v>
      </c>
      <c r="E36" s="30" t="s">
        <v>256</v>
      </c>
      <c r="F36" s="27" t="s">
        <v>112</v>
      </c>
      <c r="G36" s="27" t="s">
        <v>160</v>
      </c>
      <c r="H36" s="59">
        <v>43044</v>
      </c>
      <c r="I36" s="27" t="s">
        <v>160</v>
      </c>
      <c r="J36" s="27" t="s">
        <v>146</v>
      </c>
      <c r="K36" s="27" t="s">
        <v>258</v>
      </c>
      <c r="L36" s="30">
        <v>220</v>
      </c>
      <c r="M36" s="43">
        <v>2018</v>
      </c>
      <c r="N36" s="72">
        <v>40000</v>
      </c>
      <c r="O36" s="45">
        <v>0</v>
      </c>
      <c r="P36" s="45">
        <v>0</v>
      </c>
      <c r="Q36" s="71">
        <f>N36-O36</f>
        <v>40000</v>
      </c>
      <c r="R36" s="30" t="s">
        <v>92</v>
      </c>
      <c r="S36" s="30"/>
      <c r="T36" s="30"/>
      <c r="U36" s="30"/>
      <c r="V36" s="30"/>
      <c r="W36" s="46">
        <v>0</v>
      </c>
      <c r="X36" s="61" t="s">
        <v>387</v>
      </c>
      <c r="Y36" s="28"/>
    </row>
    <row r="37" spans="1:25" s="29" customFormat="1" x14ac:dyDescent="0.2">
      <c r="A37" s="26">
        <v>1</v>
      </c>
      <c r="B37" s="30" t="s">
        <v>17</v>
      </c>
      <c r="C37" s="30" t="s">
        <v>58</v>
      </c>
      <c r="D37" s="30" t="s">
        <v>268</v>
      </c>
      <c r="E37" s="30" t="s">
        <v>268</v>
      </c>
      <c r="F37" s="27" t="s">
        <v>288</v>
      </c>
      <c r="G37" s="27" t="s">
        <v>163</v>
      </c>
      <c r="H37" s="58" t="s">
        <v>355</v>
      </c>
      <c r="I37" s="27" t="s">
        <v>163</v>
      </c>
      <c r="J37" s="27" t="s">
        <v>153</v>
      </c>
      <c r="K37" s="27" t="s">
        <v>289</v>
      </c>
      <c r="L37" s="30">
        <v>1200</v>
      </c>
      <c r="M37" s="43">
        <v>2019</v>
      </c>
      <c r="N37" s="45">
        <v>20000</v>
      </c>
      <c r="O37" s="45">
        <v>19383.7</v>
      </c>
      <c r="P37" s="45">
        <v>19383.7</v>
      </c>
      <c r="Q37" s="44">
        <f t="shared" ref="Q37:Q42" si="2">N37-O37</f>
        <v>616.29999999999927</v>
      </c>
      <c r="R37" s="27" t="s">
        <v>132</v>
      </c>
      <c r="S37" s="27" t="s">
        <v>238</v>
      </c>
      <c r="T37" s="30" t="s">
        <v>345</v>
      </c>
      <c r="U37" s="30" t="s">
        <v>334</v>
      </c>
      <c r="V37" s="30" t="s">
        <v>346</v>
      </c>
      <c r="W37" s="46">
        <v>1</v>
      </c>
      <c r="X37" s="30"/>
      <c r="Y37" s="28"/>
    </row>
    <row r="38" spans="1:25" s="29" customFormat="1" ht="24" x14ac:dyDescent="0.2">
      <c r="A38" s="26">
        <v>1</v>
      </c>
      <c r="B38" s="30" t="s">
        <v>17</v>
      </c>
      <c r="C38" s="30" t="s">
        <v>58</v>
      </c>
      <c r="D38" s="30" t="s">
        <v>261</v>
      </c>
      <c r="E38" s="30" t="s">
        <v>261</v>
      </c>
      <c r="F38" s="27" t="s">
        <v>290</v>
      </c>
      <c r="G38" s="27" t="s">
        <v>165</v>
      </c>
      <c r="H38" s="58" t="s">
        <v>355</v>
      </c>
      <c r="I38" s="27" t="s">
        <v>165</v>
      </c>
      <c r="J38" s="27" t="s">
        <v>111</v>
      </c>
      <c r="K38" s="27" t="s">
        <v>291</v>
      </c>
      <c r="L38" s="30">
        <v>2500</v>
      </c>
      <c r="M38" s="43">
        <v>2019</v>
      </c>
      <c r="N38" s="72">
        <v>20000</v>
      </c>
      <c r="O38" s="45">
        <v>0</v>
      </c>
      <c r="P38" s="45">
        <v>0</v>
      </c>
      <c r="Q38" s="71">
        <f t="shared" si="2"/>
        <v>20000</v>
      </c>
      <c r="R38" s="30"/>
      <c r="S38" s="27"/>
      <c r="T38" s="30"/>
      <c r="U38" s="30" t="s">
        <v>246</v>
      </c>
      <c r="V38" s="30"/>
      <c r="W38" s="46"/>
      <c r="X38" s="61" t="s">
        <v>388</v>
      </c>
      <c r="Y38" s="28"/>
    </row>
    <row r="39" spans="1:25" s="29" customFormat="1" ht="24" x14ac:dyDescent="0.2">
      <c r="A39" s="26"/>
      <c r="B39" s="30" t="s">
        <v>17</v>
      </c>
      <c r="C39" s="30" t="s">
        <v>58</v>
      </c>
      <c r="D39" s="30" t="s">
        <v>261</v>
      </c>
      <c r="E39" s="30" t="s">
        <v>261</v>
      </c>
      <c r="F39" s="27" t="s">
        <v>389</v>
      </c>
      <c r="G39" s="27" t="s">
        <v>160</v>
      </c>
      <c r="H39" s="58"/>
      <c r="I39" s="27" t="s">
        <v>160</v>
      </c>
      <c r="J39" s="27" t="s">
        <v>111</v>
      </c>
      <c r="K39" s="27"/>
      <c r="L39" s="30">
        <v>200</v>
      </c>
      <c r="M39" s="43">
        <v>2019</v>
      </c>
      <c r="N39" s="45">
        <v>8250</v>
      </c>
      <c r="O39" s="45">
        <v>8241.14</v>
      </c>
      <c r="P39" s="45">
        <v>8241</v>
      </c>
      <c r="Q39" s="44">
        <f t="shared" si="2"/>
        <v>8.8600000000005821</v>
      </c>
      <c r="R39" s="30" t="s">
        <v>132</v>
      </c>
      <c r="S39" s="27"/>
      <c r="T39" s="30"/>
      <c r="U39" s="30"/>
      <c r="V39" s="30"/>
      <c r="W39" s="46"/>
      <c r="X39" s="30"/>
      <c r="Y39" s="28"/>
    </row>
    <row r="40" spans="1:25" s="29" customFormat="1" x14ac:dyDescent="0.2">
      <c r="A40" s="26">
        <v>1</v>
      </c>
      <c r="B40" s="30" t="s">
        <v>17</v>
      </c>
      <c r="C40" s="30" t="s">
        <v>58</v>
      </c>
      <c r="D40" s="30" t="s">
        <v>256</v>
      </c>
      <c r="E40" s="30" t="s">
        <v>256</v>
      </c>
      <c r="F40" s="27" t="s">
        <v>292</v>
      </c>
      <c r="G40" s="27" t="s">
        <v>160</v>
      </c>
      <c r="H40" s="58" t="s">
        <v>355</v>
      </c>
      <c r="I40" s="27" t="s">
        <v>160</v>
      </c>
      <c r="J40" s="27" t="s">
        <v>11</v>
      </c>
      <c r="K40" s="27" t="s">
        <v>293</v>
      </c>
      <c r="L40" s="30">
        <v>650</v>
      </c>
      <c r="M40" s="43">
        <v>2019</v>
      </c>
      <c r="N40" s="72">
        <v>20000</v>
      </c>
      <c r="O40" s="45"/>
      <c r="P40" s="45"/>
      <c r="Q40" s="71">
        <f t="shared" si="2"/>
        <v>20000</v>
      </c>
      <c r="R40" s="30"/>
      <c r="S40" s="27"/>
      <c r="T40" s="30"/>
      <c r="U40" s="30"/>
      <c r="V40" s="30"/>
      <c r="W40" s="46"/>
      <c r="X40" s="61" t="s">
        <v>388</v>
      </c>
      <c r="Y40" s="28"/>
    </row>
    <row r="41" spans="1:25" s="29" customFormat="1" x14ac:dyDescent="0.2">
      <c r="A41" s="26">
        <v>1</v>
      </c>
      <c r="B41" s="30" t="s">
        <v>17</v>
      </c>
      <c r="C41" s="30" t="s">
        <v>58</v>
      </c>
      <c r="D41" s="30" t="s">
        <v>260</v>
      </c>
      <c r="E41" s="30" t="s">
        <v>260</v>
      </c>
      <c r="F41" s="27" t="s">
        <v>294</v>
      </c>
      <c r="G41" s="27" t="s">
        <v>160</v>
      </c>
      <c r="H41" s="58" t="s">
        <v>355</v>
      </c>
      <c r="I41" s="27" t="s">
        <v>160</v>
      </c>
      <c r="J41" s="27" t="s">
        <v>11</v>
      </c>
      <c r="K41" s="27" t="s">
        <v>295</v>
      </c>
      <c r="L41" s="30">
        <v>700</v>
      </c>
      <c r="M41" s="43">
        <v>2019</v>
      </c>
      <c r="N41" s="45">
        <v>20000</v>
      </c>
      <c r="O41" s="45">
        <v>19795</v>
      </c>
      <c r="P41" s="44">
        <v>19795</v>
      </c>
      <c r="Q41" s="44">
        <f t="shared" si="2"/>
        <v>205</v>
      </c>
      <c r="R41" s="30" t="s">
        <v>132</v>
      </c>
      <c r="S41" s="27" t="s">
        <v>198</v>
      </c>
      <c r="T41" s="30"/>
      <c r="U41" s="30" t="s">
        <v>350</v>
      </c>
      <c r="V41" s="30"/>
      <c r="W41" s="46"/>
      <c r="X41" s="30"/>
      <c r="Y41" s="28"/>
    </row>
    <row r="42" spans="1:25" s="29" customFormat="1" ht="24" x14ac:dyDescent="0.2">
      <c r="A42" s="26">
        <v>1</v>
      </c>
      <c r="B42" s="30" t="s">
        <v>17</v>
      </c>
      <c r="C42" s="30" t="s">
        <v>58</v>
      </c>
      <c r="D42" s="30" t="s">
        <v>234</v>
      </c>
      <c r="E42" s="30" t="s">
        <v>234</v>
      </c>
      <c r="F42" s="27" t="s">
        <v>296</v>
      </c>
      <c r="G42" s="27" t="s">
        <v>160</v>
      </c>
      <c r="H42" s="58" t="s">
        <v>355</v>
      </c>
      <c r="I42" s="27" t="s">
        <v>160</v>
      </c>
      <c r="J42" s="27" t="s">
        <v>146</v>
      </c>
      <c r="K42" s="27" t="s">
        <v>297</v>
      </c>
      <c r="L42" s="30">
        <v>200</v>
      </c>
      <c r="M42" s="43">
        <v>2019</v>
      </c>
      <c r="N42" s="45">
        <v>20000</v>
      </c>
      <c r="O42" s="45">
        <v>19999.46</v>
      </c>
      <c r="P42" s="45">
        <v>19999.46</v>
      </c>
      <c r="Q42" s="44">
        <f t="shared" si="2"/>
        <v>0.54000000000087311</v>
      </c>
      <c r="R42" s="27" t="s">
        <v>132</v>
      </c>
      <c r="S42" s="27" t="s">
        <v>198</v>
      </c>
      <c r="T42" s="30" t="s">
        <v>347</v>
      </c>
      <c r="U42" s="30" t="s">
        <v>334</v>
      </c>
      <c r="V42" s="30" t="s">
        <v>348</v>
      </c>
      <c r="W42" s="46">
        <v>1</v>
      </c>
      <c r="X42" s="30"/>
      <c r="Y42" s="28"/>
    </row>
    <row r="43" spans="1:25" s="29" customFormat="1" x14ac:dyDescent="0.2">
      <c r="A43" s="26">
        <v>1</v>
      </c>
      <c r="B43" s="30" t="s">
        <v>17</v>
      </c>
      <c r="C43" s="30" t="s">
        <v>58</v>
      </c>
      <c r="D43" s="30" t="s">
        <v>298</v>
      </c>
      <c r="E43" s="30" t="s">
        <v>299</v>
      </c>
      <c r="F43" s="27" t="s">
        <v>288</v>
      </c>
      <c r="G43" s="27" t="s">
        <v>163</v>
      </c>
      <c r="H43" s="58" t="s">
        <v>355</v>
      </c>
      <c r="I43" s="27" t="s">
        <v>163</v>
      </c>
      <c r="J43" s="27" t="s">
        <v>153</v>
      </c>
      <c r="K43" s="27" t="s">
        <v>300</v>
      </c>
      <c r="L43" s="30">
        <v>1332</v>
      </c>
      <c r="M43" s="43">
        <v>2019</v>
      </c>
      <c r="N43" s="45">
        <v>20000</v>
      </c>
      <c r="O43" s="45">
        <v>17486.52</v>
      </c>
      <c r="P43" s="45">
        <v>17486.52</v>
      </c>
      <c r="Q43" s="44">
        <f>N43-O43</f>
        <v>2513.4799999999996</v>
      </c>
      <c r="R43" s="27" t="s">
        <v>132</v>
      </c>
      <c r="S43" s="27" t="s">
        <v>280</v>
      </c>
      <c r="T43" s="30"/>
      <c r="U43" s="30" t="s">
        <v>108</v>
      </c>
      <c r="V43" s="30"/>
      <c r="W43" s="46">
        <v>1</v>
      </c>
      <c r="X43" s="30"/>
      <c r="Y43" s="28"/>
    </row>
    <row r="44" spans="1:25" s="29" customFormat="1" ht="24" x14ac:dyDescent="0.2">
      <c r="A44" s="26">
        <v>1</v>
      </c>
      <c r="B44" s="30" t="s">
        <v>17</v>
      </c>
      <c r="C44" s="30" t="s">
        <v>58</v>
      </c>
      <c r="D44" s="30" t="s">
        <v>301</v>
      </c>
      <c r="E44" s="30" t="s">
        <v>302</v>
      </c>
      <c r="F44" s="27" t="s">
        <v>303</v>
      </c>
      <c r="G44" s="27" t="s">
        <v>160</v>
      </c>
      <c r="H44" s="58" t="s">
        <v>355</v>
      </c>
      <c r="I44" s="27" t="s">
        <v>160</v>
      </c>
      <c r="J44" s="27" t="s">
        <v>11</v>
      </c>
      <c r="K44" s="27" t="s">
        <v>304</v>
      </c>
      <c r="L44" s="30">
        <v>450</v>
      </c>
      <c r="M44" s="43">
        <v>2019</v>
      </c>
      <c r="N44" s="45">
        <v>20000</v>
      </c>
      <c r="O44" s="45">
        <v>19900</v>
      </c>
      <c r="P44" s="45">
        <v>19900</v>
      </c>
      <c r="Q44" s="44">
        <f t="shared" ref="Q44:Q47" si="3">N44-O44</f>
        <v>100</v>
      </c>
      <c r="R44" s="27" t="s">
        <v>132</v>
      </c>
      <c r="S44" s="27" t="s">
        <v>351</v>
      </c>
      <c r="T44" s="30"/>
      <c r="U44" s="30"/>
      <c r="V44" s="30"/>
      <c r="W44" s="46">
        <v>1</v>
      </c>
      <c r="X44" s="30"/>
      <c r="Y44" s="28"/>
    </row>
    <row r="45" spans="1:25" s="29" customFormat="1" ht="36" x14ac:dyDescent="0.2">
      <c r="A45" s="26">
        <v>1</v>
      </c>
      <c r="B45" s="30" t="s">
        <v>17</v>
      </c>
      <c r="C45" s="30" t="s">
        <v>58</v>
      </c>
      <c r="D45" s="30" t="s">
        <v>305</v>
      </c>
      <c r="E45" s="30" t="s">
        <v>269</v>
      </c>
      <c r="F45" s="27" t="s">
        <v>306</v>
      </c>
      <c r="G45" s="50" t="s">
        <v>163</v>
      </c>
      <c r="H45" s="58" t="s">
        <v>355</v>
      </c>
      <c r="I45" s="50" t="s">
        <v>163</v>
      </c>
      <c r="J45" s="27" t="s">
        <v>182</v>
      </c>
      <c r="K45" s="27" t="s">
        <v>307</v>
      </c>
      <c r="L45" s="30">
        <v>650</v>
      </c>
      <c r="M45" s="43">
        <v>2019</v>
      </c>
      <c r="N45" s="72">
        <v>20000</v>
      </c>
      <c r="O45" s="45">
        <v>0</v>
      </c>
      <c r="P45" s="45">
        <v>0</v>
      </c>
      <c r="Q45" s="71">
        <f t="shared" si="3"/>
        <v>20000</v>
      </c>
      <c r="R45" s="30"/>
      <c r="S45" s="27"/>
      <c r="T45" s="30"/>
      <c r="U45" s="30"/>
      <c r="V45" s="30"/>
      <c r="W45" s="46"/>
      <c r="X45" s="61" t="s">
        <v>388</v>
      </c>
      <c r="Y45" s="28"/>
    </row>
    <row r="46" spans="1:25" s="29" customFormat="1" ht="24" x14ac:dyDescent="0.2">
      <c r="A46" s="26">
        <v>1</v>
      </c>
      <c r="B46" s="30" t="s">
        <v>17</v>
      </c>
      <c r="C46" s="30" t="s">
        <v>58</v>
      </c>
      <c r="D46" s="30" t="s">
        <v>239</v>
      </c>
      <c r="E46" s="30" t="s">
        <v>275</v>
      </c>
      <c r="F46" s="27" t="s">
        <v>308</v>
      </c>
      <c r="G46" s="27" t="s">
        <v>160</v>
      </c>
      <c r="H46" s="58" t="s">
        <v>355</v>
      </c>
      <c r="I46" s="27" t="s">
        <v>160</v>
      </c>
      <c r="J46" s="27" t="s">
        <v>11</v>
      </c>
      <c r="K46" s="27" t="s">
        <v>309</v>
      </c>
      <c r="L46" s="30">
        <v>900</v>
      </c>
      <c r="M46" s="43">
        <v>2019</v>
      </c>
      <c r="N46" s="72">
        <v>20000</v>
      </c>
      <c r="O46" s="45">
        <v>0</v>
      </c>
      <c r="P46" s="45">
        <v>0</v>
      </c>
      <c r="Q46" s="71">
        <f t="shared" si="3"/>
        <v>20000</v>
      </c>
      <c r="R46" s="30"/>
      <c r="S46" s="27"/>
      <c r="T46" s="30"/>
      <c r="U46" s="30"/>
      <c r="V46" s="30"/>
      <c r="W46" s="46"/>
      <c r="X46" s="61" t="s">
        <v>388</v>
      </c>
      <c r="Y46" s="28"/>
    </row>
    <row r="47" spans="1:25" s="29" customFormat="1" x14ac:dyDescent="0.2">
      <c r="A47" s="26">
        <v>1</v>
      </c>
      <c r="B47" s="30" t="s">
        <v>17</v>
      </c>
      <c r="C47" s="30" t="s">
        <v>58</v>
      </c>
      <c r="D47" s="30" t="s">
        <v>222</v>
      </c>
      <c r="E47" s="30" t="s">
        <v>222</v>
      </c>
      <c r="F47" s="27" t="s">
        <v>310</v>
      </c>
      <c r="G47" s="27" t="s">
        <v>160</v>
      </c>
      <c r="H47" s="58" t="s">
        <v>355</v>
      </c>
      <c r="I47" s="27" t="s">
        <v>160</v>
      </c>
      <c r="J47" s="27" t="s">
        <v>124</v>
      </c>
      <c r="K47" s="27" t="s">
        <v>311</v>
      </c>
      <c r="L47" s="30">
        <v>750</v>
      </c>
      <c r="M47" s="43">
        <v>2019</v>
      </c>
      <c r="N47" s="72">
        <v>20000</v>
      </c>
      <c r="O47" s="45">
        <v>0</v>
      </c>
      <c r="P47" s="45">
        <v>0</v>
      </c>
      <c r="Q47" s="71">
        <f t="shared" si="3"/>
        <v>20000</v>
      </c>
      <c r="R47" s="30"/>
      <c r="S47" s="27"/>
      <c r="T47" s="30"/>
      <c r="U47" s="30"/>
      <c r="V47" s="30"/>
      <c r="W47" s="46"/>
      <c r="X47" s="61" t="s">
        <v>388</v>
      </c>
      <c r="Y47" s="28"/>
    </row>
    <row r="48" spans="1:25" s="29" customFormat="1" x14ac:dyDescent="0.2">
      <c r="A48" s="26">
        <v>1</v>
      </c>
      <c r="B48" s="30" t="s">
        <v>17</v>
      </c>
      <c r="C48" s="30" t="s">
        <v>58</v>
      </c>
      <c r="D48" s="30" t="s">
        <v>217</v>
      </c>
      <c r="E48" s="30" t="s">
        <v>217</v>
      </c>
      <c r="F48" s="27" t="s">
        <v>312</v>
      </c>
      <c r="G48" s="49" t="s">
        <v>161</v>
      </c>
      <c r="H48" s="58" t="s">
        <v>355</v>
      </c>
      <c r="I48" s="49" t="s">
        <v>161</v>
      </c>
      <c r="J48" s="49" t="s">
        <v>12</v>
      </c>
      <c r="K48" s="27" t="s">
        <v>313</v>
      </c>
      <c r="L48" s="30">
        <v>1750</v>
      </c>
      <c r="M48" s="43">
        <v>2019</v>
      </c>
      <c r="N48" s="72">
        <v>20000</v>
      </c>
      <c r="O48" s="45">
        <v>0</v>
      </c>
      <c r="P48" s="45">
        <v>0</v>
      </c>
      <c r="Q48" s="71">
        <f>N48-O48</f>
        <v>20000</v>
      </c>
      <c r="R48" s="30"/>
      <c r="S48" s="27"/>
      <c r="T48" s="30"/>
      <c r="U48" s="30"/>
      <c r="V48" s="30"/>
      <c r="W48" s="46"/>
      <c r="X48" s="61" t="s">
        <v>388</v>
      </c>
      <c r="Y48" s="28"/>
    </row>
    <row r="49" spans="1:25" s="29" customFormat="1" x14ac:dyDescent="0.2">
      <c r="A49" s="26">
        <v>1</v>
      </c>
      <c r="B49" s="30" t="s">
        <v>17</v>
      </c>
      <c r="C49" s="30" t="s">
        <v>58</v>
      </c>
      <c r="D49" s="30" t="s">
        <v>58</v>
      </c>
      <c r="E49" s="30" t="s">
        <v>203</v>
      </c>
      <c r="F49" s="27" t="s">
        <v>288</v>
      </c>
      <c r="G49" s="27" t="s">
        <v>163</v>
      </c>
      <c r="H49" s="58" t="s">
        <v>355</v>
      </c>
      <c r="I49" s="27" t="s">
        <v>163</v>
      </c>
      <c r="J49" s="27" t="s">
        <v>153</v>
      </c>
      <c r="K49" s="27" t="s">
        <v>314</v>
      </c>
      <c r="L49" s="30">
        <v>1500</v>
      </c>
      <c r="M49" s="43">
        <v>2019</v>
      </c>
      <c r="N49" s="72">
        <v>53000</v>
      </c>
      <c r="O49" s="45">
        <v>0</v>
      </c>
      <c r="P49" s="45">
        <v>0</v>
      </c>
      <c r="Q49" s="71">
        <f t="shared" ref="Q49:Q61" si="4">N49-O49</f>
        <v>53000</v>
      </c>
      <c r="R49" s="30"/>
      <c r="S49" s="27"/>
      <c r="T49" s="30"/>
      <c r="U49" s="30"/>
      <c r="V49" s="30"/>
      <c r="W49" s="46"/>
      <c r="X49" s="61" t="s">
        <v>390</v>
      </c>
      <c r="Y49" s="28"/>
    </row>
    <row r="50" spans="1:25" s="29" customFormat="1" ht="24" x14ac:dyDescent="0.2">
      <c r="A50" s="26">
        <v>1</v>
      </c>
      <c r="B50" s="30" t="s">
        <v>17</v>
      </c>
      <c r="C50" s="30" t="s">
        <v>58</v>
      </c>
      <c r="D50" s="30" t="s">
        <v>315</v>
      </c>
      <c r="E50" s="30" t="s">
        <v>253</v>
      </c>
      <c r="F50" s="27" t="s">
        <v>316</v>
      </c>
      <c r="G50" s="27" t="s">
        <v>160</v>
      </c>
      <c r="H50" s="58" t="s">
        <v>355</v>
      </c>
      <c r="I50" s="27" t="s">
        <v>160</v>
      </c>
      <c r="J50" s="27" t="s">
        <v>148</v>
      </c>
      <c r="K50" s="27" t="s">
        <v>317</v>
      </c>
      <c r="L50" s="30">
        <v>450</v>
      </c>
      <c r="M50" s="43">
        <v>2019</v>
      </c>
      <c r="N50" s="72">
        <v>75000</v>
      </c>
      <c r="O50" s="45">
        <v>0</v>
      </c>
      <c r="P50" s="45">
        <v>0</v>
      </c>
      <c r="Q50" s="71">
        <f t="shared" si="4"/>
        <v>75000</v>
      </c>
      <c r="R50" s="30"/>
      <c r="S50" s="27"/>
      <c r="T50" s="30"/>
      <c r="U50" s="30"/>
      <c r="V50" s="30"/>
      <c r="W50" s="46"/>
      <c r="X50" s="61" t="s">
        <v>388</v>
      </c>
      <c r="Y50" s="28"/>
    </row>
    <row r="51" spans="1:25" s="29" customFormat="1" x14ac:dyDescent="0.2">
      <c r="A51" s="26">
        <v>1</v>
      </c>
      <c r="B51" s="30" t="s">
        <v>17</v>
      </c>
      <c r="C51" s="30" t="s">
        <v>58</v>
      </c>
      <c r="D51" s="30" t="s">
        <v>256</v>
      </c>
      <c r="E51" s="30" t="s">
        <v>256</v>
      </c>
      <c r="F51" s="27" t="s">
        <v>318</v>
      </c>
      <c r="G51" s="27" t="s">
        <v>160</v>
      </c>
      <c r="H51" s="58" t="s">
        <v>355</v>
      </c>
      <c r="I51" s="27" t="s">
        <v>160</v>
      </c>
      <c r="J51" s="27" t="s">
        <v>124</v>
      </c>
      <c r="K51" s="27" t="s">
        <v>319</v>
      </c>
      <c r="L51" s="30">
        <v>460</v>
      </c>
      <c r="M51" s="43">
        <v>2019</v>
      </c>
      <c r="N51" s="45">
        <v>15000</v>
      </c>
      <c r="O51" s="45">
        <v>14986.74</v>
      </c>
      <c r="P51" s="45">
        <v>14986.74</v>
      </c>
      <c r="Q51" s="44">
        <f t="shared" si="4"/>
        <v>13.260000000000218</v>
      </c>
      <c r="R51" s="27" t="s">
        <v>132</v>
      </c>
      <c r="S51" s="27" t="s">
        <v>349</v>
      </c>
      <c r="T51" s="30" t="s">
        <v>345</v>
      </c>
      <c r="U51" s="30" t="s">
        <v>334</v>
      </c>
      <c r="V51" s="30" t="s">
        <v>346</v>
      </c>
      <c r="W51" s="46"/>
      <c r="X51" s="30"/>
      <c r="Y51" s="28"/>
    </row>
    <row r="52" spans="1:25" s="29" customFormat="1" x14ac:dyDescent="0.2">
      <c r="A52" s="26">
        <v>1</v>
      </c>
      <c r="B52" s="30" t="s">
        <v>17</v>
      </c>
      <c r="C52" s="30" t="s">
        <v>58</v>
      </c>
      <c r="D52" s="27" t="s">
        <v>269</v>
      </c>
      <c r="E52" s="27" t="s">
        <v>269</v>
      </c>
      <c r="F52" s="51" t="s">
        <v>335</v>
      </c>
      <c r="G52" s="27" t="s">
        <v>160</v>
      </c>
      <c r="H52" s="59">
        <v>44321</v>
      </c>
      <c r="I52" s="27" t="s">
        <v>160</v>
      </c>
      <c r="J52" s="27" t="s">
        <v>11</v>
      </c>
      <c r="K52" s="27" t="s">
        <v>320</v>
      </c>
      <c r="L52" s="30">
        <v>550</v>
      </c>
      <c r="M52" s="43">
        <v>2021</v>
      </c>
      <c r="N52" s="44">
        <v>40000</v>
      </c>
      <c r="O52" s="45"/>
      <c r="P52" s="45"/>
      <c r="Q52" s="44">
        <f t="shared" si="4"/>
        <v>40000</v>
      </c>
      <c r="R52" s="30" t="s">
        <v>92</v>
      </c>
      <c r="S52" s="27"/>
      <c r="T52" s="30"/>
      <c r="U52" s="30"/>
      <c r="V52" s="30"/>
      <c r="W52" s="46"/>
      <c r="X52" s="30"/>
      <c r="Y52" s="28"/>
    </row>
    <row r="53" spans="1:25" s="29" customFormat="1" x14ac:dyDescent="0.2">
      <c r="A53" s="26">
        <v>1</v>
      </c>
      <c r="B53" s="30" t="s">
        <v>17</v>
      </c>
      <c r="C53" s="30" t="s">
        <v>58</v>
      </c>
      <c r="D53" s="27" t="s">
        <v>268</v>
      </c>
      <c r="E53" s="27" t="s">
        <v>268</v>
      </c>
      <c r="F53" s="51" t="s">
        <v>336</v>
      </c>
      <c r="G53" s="27" t="s">
        <v>160</v>
      </c>
      <c r="H53" s="59">
        <v>44321</v>
      </c>
      <c r="I53" s="27" t="s">
        <v>160</v>
      </c>
      <c r="J53" s="27" t="s">
        <v>153</v>
      </c>
      <c r="K53" s="27" t="s">
        <v>321</v>
      </c>
      <c r="L53" s="30">
        <v>1550</v>
      </c>
      <c r="M53" s="43">
        <v>2021</v>
      </c>
      <c r="N53" s="44">
        <v>22000</v>
      </c>
      <c r="O53" s="45">
        <v>21951.66</v>
      </c>
      <c r="P53" s="45">
        <v>21951.66</v>
      </c>
      <c r="Q53" s="44">
        <f t="shared" si="4"/>
        <v>48.340000000000146</v>
      </c>
      <c r="R53" s="27" t="s">
        <v>132</v>
      </c>
      <c r="S53" s="27"/>
      <c r="T53" s="30"/>
      <c r="U53" s="30"/>
      <c r="V53" s="30"/>
      <c r="W53" s="46">
        <v>1</v>
      </c>
      <c r="X53" s="30"/>
      <c r="Y53" s="28"/>
    </row>
    <row r="54" spans="1:25" s="29" customFormat="1" ht="24" x14ac:dyDescent="0.2">
      <c r="A54" s="26">
        <v>1</v>
      </c>
      <c r="B54" s="30" t="s">
        <v>17</v>
      </c>
      <c r="C54" s="30" t="s">
        <v>58</v>
      </c>
      <c r="D54" s="27" t="s">
        <v>203</v>
      </c>
      <c r="E54" s="27" t="s">
        <v>203</v>
      </c>
      <c r="F54" s="51" t="s">
        <v>337</v>
      </c>
      <c r="G54" s="27" t="s">
        <v>160</v>
      </c>
      <c r="H54" s="59">
        <v>44321</v>
      </c>
      <c r="I54" s="27" t="s">
        <v>160</v>
      </c>
      <c r="J54" s="27" t="s">
        <v>148</v>
      </c>
      <c r="K54" s="27" t="s">
        <v>322</v>
      </c>
      <c r="L54" s="30">
        <v>650</v>
      </c>
      <c r="M54" s="43">
        <v>2021</v>
      </c>
      <c r="N54" s="44">
        <v>35000</v>
      </c>
      <c r="O54" s="45">
        <v>0</v>
      </c>
      <c r="P54" s="45">
        <v>0</v>
      </c>
      <c r="Q54" s="44">
        <f t="shared" si="4"/>
        <v>35000</v>
      </c>
      <c r="R54" s="27" t="s">
        <v>130</v>
      </c>
      <c r="S54" s="27"/>
      <c r="T54" s="30"/>
      <c r="U54" s="30"/>
      <c r="V54" s="30"/>
      <c r="W54" s="46"/>
      <c r="X54" s="30"/>
      <c r="Y54" s="28"/>
    </row>
    <row r="55" spans="1:25" s="29" customFormat="1" x14ac:dyDescent="0.2">
      <c r="A55" s="26">
        <v>1</v>
      </c>
      <c r="B55" s="30" t="s">
        <v>17</v>
      </c>
      <c r="C55" s="30" t="s">
        <v>58</v>
      </c>
      <c r="D55" s="30" t="s">
        <v>261</v>
      </c>
      <c r="E55" s="30" t="s">
        <v>261</v>
      </c>
      <c r="F55" s="51" t="s">
        <v>318</v>
      </c>
      <c r="G55" s="27" t="s">
        <v>160</v>
      </c>
      <c r="H55" s="59">
        <v>44321</v>
      </c>
      <c r="I55" s="27" t="s">
        <v>160</v>
      </c>
      <c r="J55" s="27" t="s">
        <v>124</v>
      </c>
      <c r="K55" s="27" t="s">
        <v>323</v>
      </c>
      <c r="L55" s="30">
        <v>250</v>
      </c>
      <c r="M55" s="43">
        <v>2021</v>
      </c>
      <c r="N55" s="44">
        <v>22000</v>
      </c>
      <c r="O55" s="45">
        <v>21945.7</v>
      </c>
      <c r="P55" s="45">
        <v>21945.7</v>
      </c>
      <c r="Q55" s="44">
        <f t="shared" si="4"/>
        <v>54.299999999999272</v>
      </c>
      <c r="R55" s="27" t="s">
        <v>132</v>
      </c>
      <c r="S55" s="27"/>
      <c r="T55" s="30"/>
      <c r="U55" s="30"/>
      <c r="V55" s="30"/>
      <c r="W55" s="46">
        <v>1</v>
      </c>
      <c r="X55" s="30"/>
      <c r="Y55" s="28"/>
    </row>
    <row r="56" spans="1:25" s="29" customFormat="1" ht="24" x14ac:dyDescent="0.2">
      <c r="A56" s="26">
        <v>1</v>
      </c>
      <c r="B56" s="30" t="s">
        <v>17</v>
      </c>
      <c r="C56" s="30" t="s">
        <v>58</v>
      </c>
      <c r="D56" s="30" t="s">
        <v>256</v>
      </c>
      <c r="E56" s="30" t="s">
        <v>256</v>
      </c>
      <c r="F56" s="51" t="s">
        <v>202</v>
      </c>
      <c r="G56" s="27" t="s">
        <v>160</v>
      </c>
      <c r="H56" s="59">
        <v>44321</v>
      </c>
      <c r="I56" s="27" t="s">
        <v>160</v>
      </c>
      <c r="J56" s="27" t="s">
        <v>148</v>
      </c>
      <c r="K56" s="27" t="s">
        <v>324</v>
      </c>
      <c r="L56" s="30">
        <v>350</v>
      </c>
      <c r="M56" s="43">
        <v>2021</v>
      </c>
      <c r="N56" s="44">
        <v>22000</v>
      </c>
      <c r="O56" s="45">
        <v>21394.65</v>
      </c>
      <c r="P56" s="45">
        <v>21394.65</v>
      </c>
      <c r="Q56" s="44">
        <f t="shared" si="4"/>
        <v>605.34999999999854</v>
      </c>
      <c r="R56" s="27" t="s">
        <v>132</v>
      </c>
      <c r="S56" s="27"/>
      <c r="T56" s="30"/>
      <c r="U56" s="30"/>
      <c r="V56" s="30"/>
      <c r="W56" s="46">
        <v>1</v>
      </c>
      <c r="X56" s="30"/>
      <c r="Y56" s="28"/>
    </row>
    <row r="57" spans="1:25" s="29" customFormat="1" x14ac:dyDescent="0.2">
      <c r="A57" s="26">
        <v>1</v>
      </c>
      <c r="B57" s="30" t="s">
        <v>17</v>
      </c>
      <c r="C57" s="30" t="s">
        <v>58</v>
      </c>
      <c r="D57" s="27" t="s">
        <v>269</v>
      </c>
      <c r="E57" s="27" t="s">
        <v>269</v>
      </c>
      <c r="F57" s="51" t="s">
        <v>338</v>
      </c>
      <c r="G57" s="27" t="s">
        <v>164</v>
      </c>
      <c r="H57" s="59">
        <v>44321</v>
      </c>
      <c r="I57" s="27" t="s">
        <v>164</v>
      </c>
      <c r="J57" s="27" t="s">
        <v>142</v>
      </c>
      <c r="K57" s="27" t="s">
        <v>325</v>
      </c>
      <c r="L57" s="30">
        <v>300</v>
      </c>
      <c r="M57" s="43">
        <v>2021</v>
      </c>
      <c r="N57" s="44">
        <v>22000</v>
      </c>
      <c r="O57" s="45">
        <v>0</v>
      </c>
      <c r="P57" s="45">
        <v>0</v>
      </c>
      <c r="Q57" s="44">
        <f t="shared" si="4"/>
        <v>22000</v>
      </c>
      <c r="R57" s="30" t="s">
        <v>130</v>
      </c>
      <c r="S57" s="27"/>
      <c r="T57" s="30"/>
      <c r="U57" s="30"/>
      <c r="V57" s="30"/>
      <c r="W57" s="46"/>
      <c r="X57" s="30"/>
      <c r="Y57" s="28"/>
    </row>
    <row r="58" spans="1:25" s="29" customFormat="1" x14ac:dyDescent="0.2">
      <c r="A58" s="26">
        <v>1</v>
      </c>
      <c r="B58" s="30" t="s">
        <v>17</v>
      </c>
      <c r="C58" s="30" t="s">
        <v>58</v>
      </c>
      <c r="D58" s="27" t="s">
        <v>260</v>
      </c>
      <c r="E58" s="27" t="s">
        <v>260</v>
      </c>
      <c r="F58" s="51" t="s">
        <v>339</v>
      </c>
      <c r="G58" s="27" t="s">
        <v>163</v>
      </c>
      <c r="H58" s="59">
        <v>44321</v>
      </c>
      <c r="I58" s="27" t="s">
        <v>163</v>
      </c>
      <c r="J58" s="27" t="s">
        <v>153</v>
      </c>
      <c r="K58" s="27" t="s">
        <v>326</v>
      </c>
      <c r="L58" s="30">
        <v>1200</v>
      </c>
      <c r="M58" s="43">
        <v>2021</v>
      </c>
      <c r="N58" s="44">
        <v>22000</v>
      </c>
      <c r="O58" s="45">
        <v>21986.94</v>
      </c>
      <c r="P58" s="45">
        <v>21896.94</v>
      </c>
      <c r="Q58" s="44">
        <f t="shared" si="4"/>
        <v>13.06000000000131</v>
      </c>
      <c r="R58" s="27" t="s">
        <v>132</v>
      </c>
      <c r="S58" s="27"/>
      <c r="T58" s="30"/>
      <c r="U58" s="30"/>
      <c r="V58" s="30"/>
      <c r="W58" s="46">
        <v>1</v>
      </c>
      <c r="X58" s="30"/>
      <c r="Y58" s="28"/>
    </row>
    <row r="59" spans="1:25" s="29" customFormat="1" x14ac:dyDescent="0.2">
      <c r="A59" s="26">
        <v>1</v>
      </c>
      <c r="B59" s="30" t="s">
        <v>17</v>
      </c>
      <c r="C59" s="30" t="s">
        <v>58</v>
      </c>
      <c r="D59" s="30" t="s">
        <v>253</v>
      </c>
      <c r="E59" s="30" t="s">
        <v>253</v>
      </c>
      <c r="F59" s="51" t="s">
        <v>340</v>
      </c>
      <c r="G59" s="27" t="s">
        <v>164</v>
      </c>
      <c r="H59" s="59">
        <v>44321</v>
      </c>
      <c r="I59" s="27" t="s">
        <v>164</v>
      </c>
      <c r="J59" s="27" t="s">
        <v>142</v>
      </c>
      <c r="K59" s="27" t="s">
        <v>327</v>
      </c>
      <c r="L59" s="30">
        <v>360</v>
      </c>
      <c r="M59" s="43">
        <v>2021</v>
      </c>
      <c r="N59" s="44">
        <v>22000</v>
      </c>
      <c r="O59" s="45">
        <v>21892.16</v>
      </c>
      <c r="P59" s="45">
        <v>19846.16</v>
      </c>
      <c r="Q59" s="44">
        <f t="shared" si="4"/>
        <v>107.84000000000015</v>
      </c>
      <c r="R59" s="30" t="s">
        <v>132</v>
      </c>
      <c r="S59" s="27"/>
      <c r="T59" s="30"/>
      <c r="U59" s="30"/>
      <c r="V59" s="30"/>
      <c r="W59" s="46"/>
      <c r="X59" s="30"/>
      <c r="Y59" s="28"/>
    </row>
    <row r="60" spans="1:25" s="29" customFormat="1" x14ac:dyDescent="0.2">
      <c r="A60" s="26">
        <v>1</v>
      </c>
      <c r="B60" s="30" t="s">
        <v>17</v>
      </c>
      <c r="C60" s="30" t="s">
        <v>58</v>
      </c>
      <c r="D60" s="27" t="s">
        <v>239</v>
      </c>
      <c r="E60" s="27" t="s">
        <v>239</v>
      </c>
      <c r="F60" s="51" t="s">
        <v>341</v>
      </c>
      <c r="G60" s="27" t="s">
        <v>160</v>
      </c>
      <c r="H60" s="59">
        <v>44321</v>
      </c>
      <c r="I60" s="27" t="s">
        <v>160</v>
      </c>
      <c r="J60" s="27" t="s">
        <v>153</v>
      </c>
      <c r="K60" s="27" t="s">
        <v>328</v>
      </c>
      <c r="L60" s="30">
        <v>1300</v>
      </c>
      <c r="M60" s="43">
        <v>2021</v>
      </c>
      <c r="N60" s="44">
        <v>22000</v>
      </c>
      <c r="O60" s="45">
        <v>21946.46</v>
      </c>
      <c r="P60" s="45">
        <v>21946.46</v>
      </c>
      <c r="Q60" s="44">
        <f t="shared" si="4"/>
        <v>53.540000000000873</v>
      </c>
      <c r="R60" s="27" t="s">
        <v>132</v>
      </c>
      <c r="S60" s="27"/>
      <c r="T60" s="30"/>
      <c r="U60" s="30"/>
      <c r="V60" s="30"/>
      <c r="W60" s="46">
        <v>1</v>
      </c>
      <c r="X60" s="30"/>
      <c r="Y60" s="28"/>
    </row>
    <row r="61" spans="1:25" s="29" customFormat="1" x14ac:dyDescent="0.2">
      <c r="A61" s="26">
        <v>1</v>
      </c>
      <c r="B61" s="30" t="s">
        <v>17</v>
      </c>
      <c r="C61" s="30" t="s">
        <v>58</v>
      </c>
      <c r="D61" s="27" t="s">
        <v>203</v>
      </c>
      <c r="E61" s="27" t="s">
        <v>203</v>
      </c>
      <c r="F61" s="51" t="s">
        <v>342</v>
      </c>
      <c r="G61" s="27" t="s">
        <v>161</v>
      </c>
      <c r="H61" s="59">
        <v>44322</v>
      </c>
      <c r="I61" s="27" t="s">
        <v>161</v>
      </c>
      <c r="J61" s="27"/>
      <c r="K61" s="27" t="s">
        <v>329</v>
      </c>
      <c r="L61" s="30">
        <v>250</v>
      </c>
      <c r="M61" s="43"/>
      <c r="N61" s="44">
        <v>30670.76</v>
      </c>
      <c r="O61" s="45">
        <v>0</v>
      </c>
      <c r="P61" s="45">
        <v>0</v>
      </c>
      <c r="Q61" s="44">
        <f t="shared" si="4"/>
        <v>30670.76</v>
      </c>
      <c r="R61" s="27" t="s">
        <v>130</v>
      </c>
      <c r="S61" s="27"/>
      <c r="T61" s="30"/>
      <c r="U61" s="30"/>
      <c r="V61" s="30"/>
      <c r="W61" s="46"/>
      <c r="X61" s="30"/>
      <c r="Y61" s="28"/>
    </row>
    <row r="62" spans="1:25" s="29" customFormat="1" ht="24" x14ac:dyDescent="0.2">
      <c r="A62" s="26">
        <v>1</v>
      </c>
      <c r="B62" s="30" t="s">
        <v>17</v>
      </c>
      <c r="C62" s="30" t="s">
        <v>58</v>
      </c>
      <c r="D62" s="27" t="s">
        <v>203</v>
      </c>
      <c r="E62" s="27" t="s">
        <v>203</v>
      </c>
      <c r="F62" s="51" t="s">
        <v>343</v>
      </c>
      <c r="G62" s="42" t="s">
        <v>165</v>
      </c>
      <c r="H62" s="59">
        <v>44321</v>
      </c>
      <c r="I62" s="42" t="s">
        <v>165</v>
      </c>
      <c r="J62" s="27" t="s">
        <v>111</v>
      </c>
      <c r="K62" s="27" t="s">
        <v>330</v>
      </c>
      <c r="L62" s="30">
        <v>1650</v>
      </c>
      <c r="M62" s="43">
        <v>2021</v>
      </c>
      <c r="N62" s="44">
        <v>74250</v>
      </c>
      <c r="O62" s="45">
        <v>0</v>
      </c>
      <c r="P62" s="45">
        <v>0</v>
      </c>
      <c r="Q62" s="44">
        <f t="shared" ref="Q62:Q65" si="5">N62-O62</f>
        <v>74250</v>
      </c>
      <c r="R62" s="27" t="s">
        <v>130</v>
      </c>
      <c r="S62" s="27"/>
      <c r="T62" s="30"/>
      <c r="U62" s="30"/>
      <c r="V62" s="30"/>
      <c r="W62" s="46"/>
      <c r="X62" s="30"/>
      <c r="Y62" s="28"/>
    </row>
    <row r="63" spans="1:25" s="104" customFormat="1" x14ac:dyDescent="0.2">
      <c r="A63" s="94">
        <v>1</v>
      </c>
      <c r="B63" s="95" t="s">
        <v>17</v>
      </c>
      <c r="C63" s="95" t="s">
        <v>58</v>
      </c>
      <c r="D63" s="96" t="s">
        <v>222</v>
      </c>
      <c r="E63" s="96" t="s">
        <v>222</v>
      </c>
      <c r="F63" s="97" t="s">
        <v>284</v>
      </c>
      <c r="G63" s="105" t="s">
        <v>161</v>
      </c>
      <c r="H63" s="98">
        <v>44321</v>
      </c>
      <c r="I63" s="105" t="s">
        <v>161</v>
      </c>
      <c r="J63" s="105" t="s">
        <v>12</v>
      </c>
      <c r="K63" s="96" t="s">
        <v>331</v>
      </c>
      <c r="L63" s="95">
        <v>650</v>
      </c>
      <c r="M63" s="99">
        <v>2021</v>
      </c>
      <c r="N63" s="100">
        <v>22000</v>
      </c>
      <c r="O63" s="101">
        <v>0</v>
      </c>
      <c r="P63" s="101">
        <v>0</v>
      </c>
      <c r="Q63" s="100">
        <f t="shared" si="5"/>
        <v>22000</v>
      </c>
      <c r="R63" s="95" t="s">
        <v>92</v>
      </c>
      <c r="S63" s="96"/>
      <c r="T63" s="95"/>
      <c r="U63" s="95"/>
      <c r="V63" s="95"/>
      <c r="W63" s="102"/>
      <c r="X63" s="95"/>
      <c r="Y63" s="103"/>
    </row>
    <row r="64" spans="1:25" s="29" customFormat="1" x14ac:dyDescent="0.2">
      <c r="A64" s="26">
        <v>1</v>
      </c>
      <c r="B64" s="30" t="s">
        <v>17</v>
      </c>
      <c r="C64" s="30" t="s">
        <v>58</v>
      </c>
      <c r="D64" s="27" t="s">
        <v>219</v>
      </c>
      <c r="E64" s="27" t="s">
        <v>219</v>
      </c>
      <c r="F64" s="51" t="s">
        <v>344</v>
      </c>
      <c r="G64" s="27" t="s">
        <v>164</v>
      </c>
      <c r="H64" s="59">
        <v>44321</v>
      </c>
      <c r="I64" s="27" t="s">
        <v>164</v>
      </c>
      <c r="J64" s="27" t="s">
        <v>142</v>
      </c>
      <c r="K64" s="27" t="s">
        <v>332</v>
      </c>
      <c r="L64" s="30">
        <v>550</v>
      </c>
      <c r="M64" s="43">
        <v>2021</v>
      </c>
      <c r="N64" s="44">
        <v>22000</v>
      </c>
      <c r="O64" s="45">
        <v>0</v>
      </c>
      <c r="P64" s="45">
        <v>0</v>
      </c>
      <c r="Q64" s="44">
        <f t="shared" si="5"/>
        <v>22000</v>
      </c>
      <c r="R64" s="30" t="s">
        <v>24</v>
      </c>
      <c r="S64" s="27"/>
      <c r="T64" s="30"/>
      <c r="U64" s="30"/>
      <c r="V64" s="30"/>
      <c r="W64" s="46">
        <v>0.9</v>
      </c>
      <c r="X64" s="30"/>
      <c r="Y64" s="28"/>
    </row>
    <row r="65" spans="1:25" s="104" customFormat="1" x14ac:dyDescent="0.2">
      <c r="A65" s="94">
        <v>1</v>
      </c>
      <c r="B65" s="95" t="s">
        <v>17</v>
      </c>
      <c r="C65" s="95" t="s">
        <v>58</v>
      </c>
      <c r="D65" s="96" t="s">
        <v>217</v>
      </c>
      <c r="E65" s="96" t="s">
        <v>217</v>
      </c>
      <c r="F65" s="97" t="s">
        <v>318</v>
      </c>
      <c r="G65" s="96" t="s">
        <v>160</v>
      </c>
      <c r="H65" s="98">
        <v>44321</v>
      </c>
      <c r="I65" s="96" t="s">
        <v>160</v>
      </c>
      <c r="J65" s="96" t="s">
        <v>124</v>
      </c>
      <c r="K65" s="96" t="s">
        <v>333</v>
      </c>
      <c r="L65" s="95">
        <v>370</v>
      </c>
      <c r="M65" s="99">
        <v>2021</v>
      </c>
      <c r="N65" s="100">
        <v>22000</v>
      </c>
      <c r="O65" s="101">
        <v>0</v>
      </c>
      <c r="P65" s="101">
        <v>0</v>
      </c>
      <c r="Q65" s="100">
        <f t="shared" si="5"/>
        <v>22000</v>
      </c>
      <c r="R65" s="96" t="s">
        <v>130</v>
      </c>
      <c r="S65" s="96"/>
      <c r="T65" s="95"/>
      <c r="U65" s="95"/>
      <c r="V65" s="95"/>
      <c r="W65" s="102"/>
      <c r="X65" s="95"/>
      <c r="Y65" s="103"/>
    </row>
    <row r="67" spans="1:25" x14ac:dyDescent="0.2">
      <c r="F67" s="62" t="s">
        <v>391</v>
      </c>
    </row>
    <row r="68" spans="1:25" x14ac:dyDescent="0.2">
      <c r="F68" s="74" t="s">
        <v>392</v>
      </c>
    </row>
    <row r="69" spans="1:25" x14ac:dyDescent="0.2">
      <c r="F69" s="83"/>
    </row>
    <row r="70" spans="1:25" x14ac:dyDescent="0.2">
      <c r="F70" s="83"/>
    </row>
    <row r="71" spans="1:25" x14ac:dyDescent="0.2">
      <c r="F71" s="83" t="s">
        <v>393</v>
      </c>
    </row>
    <row r="72" spans="1:25" x14ac:dyDescent="0.2">
      <c r="F72" s="83"/>
    </row>
    <row r="73" spans="1:25" x14ac:dyDescent="0.2">
      <c r="F73" s="93" t="s">
        <v>394</v>
      </c>
    </row>
  </sheetData>
  <autoFilter ref="A1:XDR65" xr:uid="{00000000-0009-0000-0000-000000000000}"/>
  <phoneticPr fontId="25" type="noConversion"/>
  <dataValidations disablePrompts="1" count="3">
    <dataValidation showInputMessage="1" showErrorMessage="1" sqref="I1" xr:uid="{1A7C3F41-732C-4D03-84CF-2B423FD66DF4}"/>
    <dataValidation type="list" allowBlank="1" showInputMessage="1" showErrorMessage="1" sqref="B2:C65" xr:uid="{268B981F-60C6-4000-838C-FA6B34F268E3}">
      <formula1>#N/A</formula1>
    </dataValidation>
    <dataValidation type="list" allowBlank="1" showInputMessage="1" showErrorMessage="1" sqref="J2:J1048576" xr:uid="{60F0CDE5-0135-42C2-A5DC-29ACED7BF2C0}">
      <formula1>INDIRECT($I2)</formula1>
    </dataValidation>
  </dataValidations>
  <printOptions horizontalCentered="1"/>
  <pageMargins left="0.19685039370078741" right="0.19685039370078741" top="2.204724409448819" bottom="0.35433070866141736" header="0.31496062992125984" footer="0.31496062992125984"/>
  <pageSetup orientation="landscape" r:id="rId1"/>
  <extLst>
    <ext xmlns:x14="http://schemas.microsoft.com/office/spreadsheetml/2009/9/main" uri="{CCE6A557-97BC-4b89-ADB6-D9C93CAAB3DF}">
      <x14:dataValidations xmlns:xm="http://schemas.microsoft.com/office/excel/2006/main" disablePrompts="1" count="3">
        <x14:dataValidation type="list" allowBlank="1" showInputMessage="1" showErrorMessage="1" errorTitle="Estatus Incorrecto" error="El estatus que intenta colocar no está establecido como válido." promptTitle="Introducir estatus" prompt="Elija el estatus actual del proyecto" xr:uid="{83ADEE90-FC19-4A90-BF30-41194295ADA8}">
          <x14:formula1>
            <xm:f>listas!$A$12:$A$20</xm:f>
          </x14:formula1>
          <xm:sqref>R1 R66:R1048576</xm:sqref>
        </x14:dataValidation>
        <x14:dataValidation type="list" allowBlank="1" showInputMessage="1" showErrorMessage="1" xr:uid="{43CBAEB6-275B-4B10-9F1C-4E139D390A1C}">
          <x14:formula1>
            <xm:f>listas!$A$2:$A$8</xm:f>
          </x14:formula1>
          <xm:sqref>I66:I1048576</xm:sqref>
        </x14:dataValidation>
        <x14:dataValidation type="list" allowBlank="1" showInputMessage="1" showErrorMessage="1" prompt="Seleccione un sector " xr:uid="{29F42D38-2702-4466-BFFD-4C2501B47635}">
          <x14:formula1>
            <xm:f>listas!$C$12:$C$26</xm:f>
          </x14:formula1>
          <xm:sqref>G66:G1048576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1E69F-268A-4983-AEA8-AE494F3935FB}">
  <dimension ref="A1:M42"/>
  <sheetViews>
    <sheetView workbookViewId="0">
      <selection activeCell="G20" sqref="G20"/>
    </sheetView>
  </sheetViews>
  <sheetFormatPr baseColWidth="10" defaultRowHeight="14.25" x14ac:dyDescent="0.2"/>
  <cols>
    <col min="1" max="1" width="21.125" customWidth="1"/>
    <col min="3" max="3" width="17.625" customWidth="1"/>
    <col min="4" max="4" width="20.375" customWidth="1"/>
    <col min="5" max="5" width="21" customWidth="1"/>
    <col min="6" max="6" width="23.75" customWidth="1"/>
    <col min="7" max="7" width="18.125" customWidth="1"/>
    <col min="8" max="8" width="17.75" customWidth="1"/>
    <col min="9" max="9" width="19.875" customWidth="1"/>
    <col min="11" max="11" width="19.375" customWidth="1"/>
    <col min="12" max="12" width="12.375" customWidth="1"/>
  </cols>
  <sheetData>
    <row r="1" spans="1:11" x14ac:dyDescent="0.2">
      <c r="A1" t="s">
        <v>158</v>
      </c>
      <c r="B1" s="8"/>
      <c r="C1" s="10" t="s">
        <v>155</v>
      </c>
      <c r="D1" s="12" t="s">
        <v>119</v>
      </c>
      <c r="E1" s="13" t="s">
        <v>156</v>
      </c>
      <c r="F1" s="14" t="s">
        <v>23</v>
      </c>
      <c r="G1" s="15" t="s">
        <v>157</v>
      </c>
      <c r="H1" s="16" t="s">
        <v>118</v>
      </c>
      <c r="I1" s="17" t="s">
        <v>129</v>
      </c>
      <c r="K1" t="s">
        <v>184</v>
      </c>
    </row>
    <row r="2" spans="1:11" ht="24" x14ac:dyDescent="0.2">
      <c r="A2" s="1" t="s">
        <v>159</v>
      </c>
      <c r="B2" s="8"/>
      <c r="C2" s="9" t="s">
        <v>36</v>
      </c>
      <c r="D2" s="9" t="s">
        <v>124</v>
      </c>
      <c r="E2" s="9" t="s">
        <v>12</v>
      </c>
      <c r="F2" s="9" t="s">
        <v>151</v>
      </c>
      <c r="G2" s="9" t="s">
        <v>117</v>
      </c>
      <c r="H2" s="9" t="s">
        <v>118</v>
      </c>
      <c r="I2" s="9" t="s">
        <v>111</v>
      </c>
      <c r="K2" t="s">
        <v>185</v>
      </c>
    </row>
    <row r="3" spans="1:11" ht="28.5" x14ac:dyDescent="0.2">
      <c r="A3" s="1" t="s">
        <v>160</v>
      </c>
      <c r="B3" s="8"/>
      <c r="C3" s="11" t="s">
        <v>46</v>
      </c>
      <c r="D3" s="9" t="s">
        <v>146</v>
      </c>
      <c r="E3" s="9" t="s">
        <v>29</v>
      </c>
      <c r="F3" s="11" t="s">
        <v>152</v>
      </c>
      <c r="G3" s="11" t="s">
        <v>153</v>
      </c>
      <c r="H3" s="9" t="s">
        <v>125</v>
      </c>
      <c r="I3" s="9" t="s">
        <v>143</v>
      </c>
      <c r="K3" t="s">
        <v>186</v>
      </c>
    </row>
    <row r="4" spans="1:11" ht="36" x14ac:dyDescent="0.2">
      <c r="A4" s="1" t="s">
        <v>161</v>
      </c>
      <c r="B4" s="8"/>
      <c r="C4" s="7"/>
      <c r="D4" s="9" t="s">
        <v>147</v>
      </c>
      <c r="E4" s="9" t="s">
        <v>149</v>
      </c>
      <c r="F4" s="7"/>
      <c r="G4" s="11" t="s">
        <v>182</v>
      </c>
      <c r="H4" s="11" t="s">
        <v>142</v>
      </c>
      <c r="I4" s="11" t="s">
        <v>154</v>
      </c>
      <c r="K4" t="s">
        <v>187</v>
      </c>
    </row>
    <row r="5" spans="1:11" ht="42.75" x14ac:dyDescent="0.2">
      <c r="A5" s="1" t="s">
        <v>162</v>
      </c>
      <c r="B5" s="8"/>
      <c r="C5" s="7"/>
      <c r="D5" s="9" t="s">
        <v>148</v>
      </c>
      <c r="E5" s="11" t="s">
        <v>150</v>
      </c>
      <c r="F5" s="7"/>
      <c r="G5" s="7"/>
      <c r="H5" s="7"/>
      <c r="I5" s="11" t="s">
        <v>122</v>
      </c>
      <c r="K5" t="s">
        <v>188</v>
      </c>
    </row>
    <row r="6" spans="1:11" x14ac:dyDescent="0.2">
      <c r="A6" s="1" t="s">
        <v>163</v>
      </c>
      <c r="B6" s="8"/>
      <c r="C6" s="7"/>
      <c r="D6" s="11" t="s">
        <v>11</v>
      </c>
      <c r="E6" s="7"/>
      <c r="F6" s="7"/>
      <c r="G6" s="7"/>
      <c r="H6" s="7"/>
      <c r="I6" s="7"/>
      <c r="K6" t="s">
        <v>189</v>
      </c>
    </row>
    <row r="7" spans="1:11" x14ac:dyDescent="0.2">
      <c r="A7" s="1" t="s">
        <v>164</v>
      </c>
      <c r="B7" s="8"/>
      <c r="C7" s="7"/>
      <c r="D7" s="11"/>
      <c r="E7" s="7"/>
      <c r="F7" s="7"/>
      <c r="G7" s="7"/>
      <c r="H7" s="7"/>
      <c r="I7" s="7"/>
      <c r="K7" t="s">
        <v>190</v>
      </c>
    </row>
    <row r="8" spans="1:11" ht="28.5" x14ac:dyDescent="0.2">
      <c r="A8" s="1" t="s">
        <v>165</v>
      </c>
      <c r="B8" s="8"/>
      <c r="C8" s="7"/>
      <c r="D8" s="7"/>
      <c r="E8" s="7"/>
      <c r="F8" s="7"/>
      <c r="G8" s="7"/>
      <c r="H8" s="7"/>
      <c r="I8" s="7"/>
      <c r="K8" t="s">
        <v>191</v>
      </c>
    </row>
    <row r="9" spans="1:11" x14ac:dyDescent="0.2">
      <c r="K9" t="s">
        <v>192</v>
      </c>
    </row>
    <row r="10" spans="1:11" x14ac:dyDescent="0.2">
      <c r="K10" t="s">
        <v>193</v>
      </c>
    </row>
    <row r="11" spans="1:11" x14ac:dyDescent="0.2">
      <c r="A11" t="s">
        <v>166</v>
      </c>
      <c r="C11" t="s">
        <v>167</v>
      </c>
      <c r="E11" t="s">
        <v>178</v>
      </c>
      <c r="K11" t="s">
        <v>194</v>
      </c>
    </row>
    <row r="12" spans="1:11" x14ac:dyDescent="0.2">
      <c r="A12" t="s">
        <v>92</v>
      </c>
      <c r="C12" t="s">
        <v>168</v>
      </c>
      <c r="E12" t="s">
        <v>180</v>
      </c>
      <c r="K12" t="s">
        <v>195</v>
      </c>
    </row>
    <row r="13" spans="1:11" x14ac:dyDescent="0.2">
      <c r="A13" t="s">
        <v>130</v>
      </c>
      <c r="C13" t="s">
        <v>169</v>
      </c>
      <c r="E13" t="s">
        <v>179</v>
      </c>
      <c r="K13" t="s">
        <v>196</v>
      </c>
    </row>
    <row r="14" spans="1:11" x14ac:dyDescent="0.2">
      <c r="A14" t="s">
        <v>113</v>
      </c>
      <c r="C14" t="s">
        <v>128</v>
      </c>
    </row>
    <row r="15" spans="1:11" x14ac:dyDescent="0.2">
      <c r="A15" t="s">
        <v>7</v>
      </c>
      <c r="C15" t="s">
        <v>123</v>
      </c>
    </row>
    <row r="16" spans="1:11" x14ac:dyDescent="0.2">
      <c r="A16" t="s">
        <v>24</v>
      </c>
      <c r="C16" t="s">
        <v>46</v>
      </c>
    </row>
    <row r="17" spans="1:13" x14ac:dyDescent="0.2">
      <c r="A17" t="s">
        <v>114</v>
      </c>
      <c r="C17" t="s">
        <v>170</v>
      </c>
    </row>
    <row r="18" spans="1:13" x14ac:dyDescent="0.2">
      <c r="A18" t="s">
        <v>132</v>
      </c>
      <c r="C18" t="s">
        <v>106</v>
      </c>
    </row>
    <row r="19" spans="1:13" x14ac:dyDescent="0.2">
      <c r="A19" t="s">
        <v>127</v>
      </c>
      <c r="C19" t="s">
        <v>171</v>
      </c>
    </row>
    <row r="20" spans="1:13" x14ac:dyDescent="0.2">
      <c r="A20" t="s">
        <v>133</v>
      </c>
      <c r="C20" t="s">
        <v>126</v>
      </c>
    </row>
    <row r="21" spans="1:13" x14ac:dyDescent="0.2">
      <c r="C21" t="s">
        <v>172</v>
      </c>
    </row>
    <row r="22" spans="1:13" x14ac:dyDescent="0.2">
      <c r="C22" t="s">
        <v>173</v>
      </c>
    </row>
    <row r="23" spans="1:13" x14ac:dyDescent="0.2">
      <c r="C23" t="s">
        <v>174</v>
      </c>
    </row>
    <row r="24" spans="1:13" x14ac:dyDescent="0.2">
      <c r="C24" t="s">
        <v>175</v>
      </c>
    </row>
    <row r="25" spans="1:13" x14ac:dyDescent="0.2">
      <c r="C25" t="s">
        <v>176</v>
      </c>
    </row>
    <row r="26" spans="1:13" x14ac:dyDescent="0.2">
      <c r="C26" t="s">
        <v>177</v>
      </c>
    </row>
    <row r="28" spans="1:13" x14ac:dyDescent="0.2">
      <c r="A28" s="20" t="s">
        <v>183</v>
      </c>
      <c r="B28" s="20" t="s">
        <v>6</v>
      </c>
      <c r="C28" s="20" t="s">
        <v>13</v>
      </c>
      <c r="D28" s="20" t="s">
        <v>14</v>
      </c>
      <c r="E28" s="20" t="s">
        <v>44</v>
      </c>
      <c r="F28" s="22" t="s">
        <v>45</v>
      </c>
      <c r="G28" s="24" t="s">
        <v>110</v>
      </c>
      <c r="H28" s="20" t="s">
        <v>15</v>
      </c>
      <c r="I28" s="20" t="s">
        <v>16</v>
      </c>
      <c r="J28" s="20" t="s">
        <v>17</v>
      </c>
      <c r="K28" s="20" t="s">
        <v>18</v>
      </c>
      <c r="L28" s="20" t="s">
        <v>19</v>
      </c>
      <c r="M28" s="20" t="s">
        <v>20</v>
      </c>
    </row>
    <row r="29" spans="1:13" x14ac:dyDescent="0.2">
      <c r="A29" s="19" t="s">
        <v>3</v>
      </c>
      <c r="B29" s="19" t="s">
        <v>76</v>
      </c>
      <c r="C29" s="19" t="s">
        <v>49</v>
      </c>
      <c r="D29" s="19" t="s">
        <v>97</v>
      </c>
      <c r="E29" s="19" t="s">
        <v>33</v>
      </c>
      <c r="F29" s="23" t="s">
        <v>45</v>
      </c>
      <c r="G29" s="19" t="s">
        <v>88</v>
      </c>
      <c r="H29" s="19" t="s">
        <v>59</v>
      </c>
      <c r="I29" s="19" t="s">
        <v>87</v>
      </c>
      <c r="J29" s="19" t="s">
        <v>62</v>
      </c>
      <c r="K29" s="19" t="s">
        <v>68</v>
      </c>
      <c r="L29" s="19" t="s">
        <v>81</v>
      </c>
      <c r="M29" s="19" t="s">
        <v>89</v>
      </c>
    </row>
    <row r="30" spans="1:13" x14ac:dyDescent="0.2">
      <c r="A30" s="19" t="s">
        <v>1</v>
      </c>
      <c r="B30" s="19" t="s">
        <v>54</v>
      </c>
      <c r="C30" s="19" t="s">
        <v>38</v>
      </c>
      <c r="D30" s="19" t="s">
        <v>14</v>
      </c>
      <c r="E30" s="21" t="s">
        <v>74</v>
      </c>
      <c r="G30" s="19" t="s">
        <v>41</v>
      </c>
      <c r="H30" s="19" t="s">
        <v>43</v>
      </c>
      <c r="I30" s="19" t="s">
        <v>79</v>
      </c>
      <c r="J30" s="19" t="s">
        <v>4</v>
      </c>
      <c r="K30" s="19" t="s">
        <v>75</v>
      </c>
      <c r="L30" s="19" t="s">
        <v>90</v>
      </c>
      <c r="M30" s="19" t="s">
        <v>85</v>
      </c>
    </row>
    <row r="31" spans="1:13" x14ac:dyDescent="0.2">
      <c r="A31" s="19" t="s">
        <v>2</v>
      </c>
      <c r="B31" s="19" t="s">
        <v>94</v>
      </c>
      <c r="C31" s="19" t="s">
        <v>63</v>
      </c>
      <c r="D31" s="19" t="s">
        <v>98</v>
      </c>
      <c r="G31" s="19" t="s">
        <v>80</v>
      </c>
      <c r="H31" s="21" t="s">
        <v>121</v>
      </c>
      <c r="I31" s="19" t="s">
        <v>64</v>
      </c>
      <c r="J31" s="19" t="s">
        <v>17</v>
      </c>
      <c r="K31" s="19" t="s">
        <v>60</v>
      </c>
      <c r="L31" s="19" t="s">
        <v>31</v>
      </c>
      <c r="M31" s="19" t="s">
        <v>69</v>
      </c>
    </row>
    <row r="32" spans="1:13" x14ac:dyDescent="0.2">
      <c r="A32" s="21" t="s">
        <v>61</v>
      </c>
      <c r="B32" s="19" t="s">
        <v>73</v>
      </c>
      <c r="C32" s="19" t="s">
        <v>34</v>
      </c>
      <c r="D32" s="19" t="s">
        <v>91</v>
      </c>
      <c r="G32" s="19" t="s">
        <v>86</v>
      </c>
      <c r="I32" s="19" t="s">
        <v>40</v>
      </c>
      <c r="J32" s="19" t="s">
        <v>22</v>
      </c>
      <c r="K32" s="19" t="s">
        <v>18</v>
      </c>
      <c r="L32" s="19" t="s">
        <v>32</v>
      </c>
      <c r="M32" s="19" t="s">
        <v>21</v>
      </c>
    </row>
    <row r="33" spans="1:13" x14ac:dyDescent="0.2">
      <c r="B33" s="19" t="s">
        <v>56</v>
      </c>
      <c r="C33" s="19" t="s">
        <v>53</v>
      </c>
      <c r="D33" s="19" t="s">
        <v>67</v>
      </c>
      <c r="G33" s="19" t="s">
        <v>65</v>
      </c>
      <c r="I33" s="19" t="s">
        <v>26</v>
      </c>
      <c r="J33" s="19" t="s">
        <v>99</v>
      </c>
      <c r="K33" s="19" t="s">
        <v>30</v>
      </c>
      <c r="L33" s="21" t="s">
        <v>9</v>
      </c>
      <c r="M33" s="19" t="s">
        <v>82</v>
      </c>
    </row>
    <row r="34" spans="1:13" x14ac:dyDescent="0.2">
      <c r="A34" s="2"/>
      <c r="B34" s="19" t="s">
        <v>8</v>
      </c>
      <c r="C34" s="21" t="s">
        <v>66</v>
      </c>
      <c r="D34" s="21" t="s">
        <v>72</v>
      </c>
      <c r="G34" s="19" t="s">
        <v>93</v>
      </c>
      <c r="I34" s="19" t="s">
        <v>27</v>
      </c>
      <c r="J34" s="19" t="s">
        <v>50</v>
      </c>
      <c r="K34" s="21" t="s">
        <v>83</v>
      </c>
      <c r="M34" s="19" t="s">
        <v>52</v>
      </c>
    </row>
    <row r="35" spans="1:13" x14ac:dyDescent="0.2">
      <c r="A35" s="2"/>
      <c r="B35" s="19" t="s">
        <v>70</v>
      </c>
      <c r="G35" s="19" t="s">
        <v>55</v>
      </c>
      <c r="I35" s="21" t="s">
        <v>25</v>
      </c>
      <c r="J35" s="21" t="s">
        <v>58</v>
      </c>
      <c r="M35" s="19" t="s">
        <v>42</v>
      </c>
    </row>
    <row r="36" spans="1:13" x14ac:dyDescent="0.2">
      <c r="A36" s="2"/>
      <c r="B36" s="19" t="s">
        <v>39</v>
      </c>
      <c r="G36" s="19" t="s">
        <v>37</v>
      </c>
      <c r="M36" s="19" t="s">
        <v>35</v>
      </c>
    </row>
    <row r="37" spans="1:13" x14ac:dyDescent="0.2">
      <c r="A37" s="2"/>
      <c r="B37" s="19" t="s">
        <v>71</v>
      </c>
      <c r="G37" s="21" t="s">
        <v>78</v>
      </c>
      <c r="M37" s="19" t="s">
        <v>28</v>
      </c>
    </row>
    <row r="38" spans="1:13" x14ac:dyDescent="0.2">
      <c r="A38" s="2"/>
      <c r="B38" s="19" t="s">
        <v>77</v>
      </c>
      <c r="M38" s="19" t="s">
        <v>100</v>
      </c>
    </row>
    <row r="39" spans="1:13" x14ac:dyDescent="0.2">
      <c r="A39" s="2"/>
      <c r="B39" s="19" t="s">
        <v>95</v>
      </c>
      <c r="M39" s="19" t="s">
        <v>84</v>
      </c>
    </row>
    <row r="40" spans="1:13" x14ac:dyDescent="0.2">
      <c r="A40" s="2"/>
      <c r="B40" s="19" t="s">
        <v>57</v>
      </c>
      <c r="M40" s="21" t="s">
        <v>51</v>
      </c>
    </row>
    <row r="41" spans="1:13" x14ac:dyDescent="0.2">
      <c r="A41" s="2"/>
      <c r="B41" s="19" t="s">
        <v>120</v>
      </c>
    </row>
    <row r="42" spans="1:13" x14ac:dyDescent="0.2">
      <c r="A42" s="2"/>
      <c r="B42" s="21" t="s">
        <v>96</v>
      </c>
    </row>
  </sheetData>
  <pageMargins left="0.7" right="0.7" top="0.75" bottom="0.75" header="0.3" footer="0.3"/>
  <pageSetup paperSize="9" orientation="portrait" r:id="rId1"/>
  <tableParts count="25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  <tablePart r:id="rId22"/>
    <tablePart r:id="rId23"/>
    <tablePart r:id="rId24"/>
    <tablePart r:id="rId25"/>
    <tablePart r:id="rId2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DC3250CE-5FE7-41CF-A80C-D2985F6401B6}">
  <ds:schemaRefs>
    <ds:schemaRef ds:uri="http://www.w3.org/2001/XMLSchema"/>
    <ds:schemaRef ds:uri="http://microsoft.data.visualization.engine.tours/1.0"/>
  </ds:schemaRefs>
</ds:datastoreItem>
</file>

<file path=customXml/itemProps2.xml><?xml version="1.0" encoding="utf-8"?>
<ds:datastoreItem xmlns:ds="http://schemas.openxmlformats.org/officeDocument/2006/customXml" ds:itemID="{BB0BA3F6-D1C8-4C24-9CB7-9B06FA507B10}">
  <ds:schemaRefs>
    <ds:schemaRef ds:uri="http://www.w3.org/2001/XMLSchema"/>
    <ds:schemaRef ds:uri="http://microsoft.data.visualization.Client.Excel.PState/1.0"/>
  </ds:schemaRefs>
</ds:datastoreItem>
</file>

<file path=customXml/itemProps3.xml><?xml version="1.0" encoding="utf-8"?>
<ds:datastoreItem xmlns:ds="http://schemas.openxmlformats.org/officeDocument/2006/customXml" ds:itemID="{BD60B364-0E0B-4EE4-983F-15E2F5F0A3B8}">
  <ds:schemaRefs>
    <ds:schemaRef ds:uri="http://www.w3.org/2001/XMLSchema"/>
    <ds:schemaRef ds:uri="http://microsoft.data.visualization.Client.Excel/1.0"/>
  </ds:schemaRefs>
</ds:datastoreItem>
</file>

<file path=customXml/itemProps4.xml><?xml version="1.0" encoding="utf-8"?>
<ds:datastoreItem xmlns:ds="http://schemas.openxmlformats.org/officeDocument/2006/customXml" ds:itemID="{F2B4C179-67CA-496E-8325-01326F8EBF21}">
  <ds:schemaRefs>
    <ds:schemaRef ds:uri="http://www.w3.org/2001/XMLSchema"/>
    <ds:schemaRef ds:uri="http://microsoft.data.visualization.Client.Excel.LState/1.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matriz</vt:lpstr>
      <vt:lpstr>listas</vt:lpstr>
      <vt:lpstr>colmena</vt:lpstr>
      <vt:lpstr>SITUACIÓN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iherrera</dc:creator>
  <cp:lastModifiedBy>AIG</cp:lastModifiedBy>
  <cp:lastPrinted>2021-08-09T18:58:41Z</cp:lastPrinted>
  <dcterms:created xsi:type="dcterms:W3CDTF">2016-05-26T21:29:18Z</dcterms:created>
  <dcterms:modified xsi:type="dcterms:W3CDTF">2022-08-09T15:39:02Z</dcterms:modified>
</cp:coreProperties>
</file>