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gros.castro\Documents\PORTAL DE DATOS ABIERTOS\Nivel Académico Docentes\2025\"/>
    </mc:Choice>
  </mc:AlternateContent>
  <xr:revisionPtr revIDLastSave="0" documentId="13_ncr:1_{808423C8-0319-4DEF-A0C0-D110EF2C2E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entes" sheetId="2" r:id="rId1"/>
  </sheets>
  <definedNames>
    <definedName name="_xlnm.Print_Area" localSheetId="0">Docentes!$A$1:$I$69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D13" i="2" s="1"/>
  <c r="B13" i="2" s="1"/>
  <c r="C13" i="2" s="1"/>
  <c r="C20" i="2"/>
  <c r="C19" i="2"/>
  <c r="C14" i="2"/>
  <c r="G13" i="2" l="1"/>
  <c r="I13" i="2"/>
  <c r="I14" i="2"/>
  <c r="I15" i="2"/>
  <c r="I16" i="2"/>
  <c r="I17" i="2"/>
  <c r="H17" i="2"/>
  <c r="H16" i="2"/>
  <c r="H15" i="2"/>
  <c r="H14" i="2"/>
  <c r="F13" i="2"/>
  <c r="F14" i="2"/>
  <c r="F15" i="2"/>
  <c r="F16" i="2"/>
  <c r="E17" i="2"/>
  <c r="E16" i="2"/>
  <c r="E15" i="2"/>
  <c r="E14" i="2"/>
  <c r="H13" i="2"/>
  <c r="I11" i="2"/>
  <c r="G24" i="2"/>
  <c r="D24" i="2"/>
  <c r="B24" i="2" s="1"/>
  <c r="G23" i="2"/>
  <c r="D23" i="2"/>
  <c r="B23" i="2"/>
  <c r="G22" i="2"/>
  <c r="D22" i="2"/>
  <c r="B22" i="2"/>
  <c r="G21" i="2"/>
  <c r="D21" i="2"/>
  <c r="B21" i="2"/>
  <c r="G20" i="2"/>
  <c r="D20" i="2"/>
  <c r="B20" i="2" s="1"/>
  <c r="I19" i="2"/>
  <c r="H19" i="2"/>
  <c r="H11" i="2" s="1"/>
  <c r="G11" i="2" s="1"/>
  <c r="F19" i="2"/>
  <c r="F11" i="2" s="1"/>
  <c r="E19" i="2"/>
  <c r="E11" i="2" s="1"/>
  <c r="D19" i="2"/>
  <c r="F17" i="2"/>
  <c r="G49" i="2"/>
  <c r="D49" i="2"/>
  <c r="I33" i="2"/>
  <c r="H33" i="2"/>
  <c r="F33" i="2"/>
  <c r="E33" i="2"/>
  <c r="G34" i="2"/>
  <c r="G35" i="2"/>
  <c r="G36" i="2"/>
  <c r="G27" i="2"/>
  <c r="G28" i="2"/>
  <c r="G67" i="2"/>
  <c r="D67" i="2"/>
  <c r="I39" i="2"/>
  <c r="H39" i="2"/>
  <c r="F39" i="2"/>
  <c r="E39" i="2"/>
  <c r="I63" i="2"/>
  <c r="H63" i="2"/>
  <c r="F63" i="2"/>
  <c r="E63" i="2"/>
  <c r="G61" i="2"/>
  <c r="D61" i="2"/>
  <c r="G55" i="2"/>
  <c r="D55" i="2"/>
  <c r="D36" i="2"/>
  <c r="H45" i="2"/>
  <c r="I45" i="2"/>
  <c r="F45" i="2"/>
  <c r="E45" i="2"/>
  <c r="G66" i="2"/>
  <c r="D66" i="2"/>
  <c r="G65" i="2"/>
  <c r="D65" i="2"/>
  <c r="G64" i="2"/>
  <c r="D64" i="2"/>
  <c r="G62" i="2"/>
  <c r="D62" i="2"/>
  <c r="G60" i="2"/>
  <c r="D60" i="2"/>
  <c r="G59" i="2"/>
  <c r="D59" i="2"/>
  <c r="G58" i="2"/>
  <c r="D58" i="2"/>
  <c r="I57" i="2"/>
  <c r="H57" i="2"/>
  <c r="F57" i="2"/>
  <c r="E57" i="2"/>
  <c r="G56" i="2"/>
  <c r="D56" i="2"/>
  <c r="G54" i="2"/>
  <c r="D54" i="2"/>
  <c r="G53" i="2"/>
  <c r="D53" i="2"/>
  <c r="G52" i="2"/>
  <c r="D52" i="2"/>
  <c r="I51" i="2"/>
  <c r="H51" i="2"/>
  <c r="E51" i="2"/>
  <c r="G48" i="2"/>
  <c r="D48" i="2"/>
  <c r="G47" i="2"/>
  <c r="D47" i="2"/>
  <c r="G46" i="2"/>
  <c r="D46" i="2"/>
  <c r="G44" i="2"/>
  <c r="D44" i="2"/>
  <c r="G43" i="2"/>
  <c r="D43" i="2"/>
  <c r="G42" i="2"/>
  <c r="D42" i="2"/>
  <c r="G41" i="2"/>
  <c r="D41" i="2"/>
  <c r="G40" i="2"/>
  <c r="D40" i="2"/>
  <c r="G38" i="2"/>
  <c r="D38" i="2"/>
  <c r="G37" i="2"/>
  <c r="D37" i="2"/>
  <c r="D35" i="2"/>
  <c r="D34" i="2"/>
  <c r="G32" i="2"/>
  <c r="D32" i="2"/>
  <c r="G31" i="2"/>
  <c r="D31" i="2"/>
  <c r="G30" i="2"/>
  <c r="D30" i="2"/>
  <c r="G29" i="2"/>
  <c r="D29" i="2"/>
  <c r="D28" i="2"/>
  <c r="D27" i="2"/>
  <c r="I26" i="2"/>
  <c r="H26" i="2"/>
  <c r="F26" i="2"/>
  <c r="E26" i="2"/>
  <c r="G18" i="2"/>
  <c r="D18" i="2"/>
  <c r="G19" i="2" l="1"/>
  <c r="B19" i="2"/>
  <c r="D17" i="2"/>
  <c r="B49" i="2"/>
  <c r="B67" i="2"/>
  <c r="G45" i="2"/>
  <c r="B61" i="2"/>
  <c r="B55" i="2"/>
  <c r="B36" i="2"/>
  <c r="G16" i="2"/>
  <c r="G39" i="2"/>
  <c r="B48" i="2"/>
  <c r="G26" i="2"/>
  <c r="G14" i="2"/>
  <c r="D63" i="2"/>
  <c r="B41" i="2"/>
  <c r="B30" i="2"/>
  <c r="G33" i="2"/>
  <c r="B43" i="2"/>
  <c r="G15" i="2"/>
  <c r="B66" i="2"/>
  <c r="G17" i="2"/>
  <c r="D45" i="2"/>
  <c r="D57" i="2"/>
  <c r="G63" i="2"/>
  <c r="B65" i="2"/>
  <c r="B38" i="2"/>
  <c r="B47" i="2"/>
  <c r="F51" i="2"/>
  <c r="B37" i="2"/>
  <c r="D14" i="2"/>
  <c r="B56" i="2"/>
  <c r="B62" i="2"/>
  <c r="B28" i="2"/>
  <c r="D16" i="2"/>
  <c r="B29" i="2"/>
  <c r="B44" i="2"/>
  <c r="G51" i="2"/>
  <c r="G57" i="2"/>
  <c r="B64" i="2"/>
  <c r="D39" i="2"/>
  <c r="B46" i="2"/>
  <c r="B31" i="2"/>
  <c r="B53" i="2"/>
  <c r="B59" i="2"/>
  <c r="B32" i="2"/>
  <c r="B54" i="2"/>
  <c r="B60" i="2"/>
  <c r="B52" i="2"/>
  <c r="B34" i="2"/>
  <c r="B40" i="2"/>
  <c r="D15" i="2"/>
  <c r="B27" i="2"/>
  <c r="B35" i="2"/>
  <c r="B58" i="2"/>
  <c r="B42" i="2"/>
  <c r="D33" i="2"/>
  <c r="D26" i="2"/>
  <c r="D11" i="2" l="1"/>
  <c r="B11" i="2" s="1"/>
  <c r="C11" i="2" s="1"/>
  <c r="B17" i="2"/>
  <c r="B45" i="2"/>
  <c r="B63" i="2"/>
  <c r="B39" i="2"/>
  <c r="B14" i="2"/>
  <c r="B26" i="2"/>
  <c r="B15" i="2"/>
  <c r="B16" i="2"/>
  <c r="B33" i="2"/>
  <c r="D51" i="2"/>
  <c r="B51" i="2" s="1"/>
  <c r="B57" i="2"/>
  <c r="C48" i="2" l="1"/>
  <c r="C23" i="2"/>
  <c r="C22" i="2"/>
  <c r="C21" i="2"/>
  <c r="C24" i="2"/>
  <c r="C49" i="2"/>
  <c r="C58" i="2"/>
  <c r="C44" i="2"/>
  <c r="C31" i="2"/>
  <c r="C67" i="2"/>
  <c r="C54" i="2"/>
  <c r="C61" i="2"/>
  <c r="C46" i="2"/>
  <c r="C43" i="2"/>
  <c r="C28" i="2"/>
  <c r="C66" i="2"/>
  <c r="C16" i="2"/>
  <c r="C40" i="2"/>
  <c r="C60" i="2"/>
  <c r="C36" i="2"/>
  <c r="C41" i="2"/>
  <c r="C53" i="2"/>
  <c r="C42" i="2"/>
  <c r="C59" i="2"/>
  <c r="C38" i="2"/>
  <c r="C26" i="2"/>
  <c r="C17" i="2"/>
  <c r="C55" i="2"/>
  <c r="C37" i="2"/>
  <c r="C52" i="2"/>
  <c r="C27" i="2"/>
  <c r="C29" i="2"/>
  <c r="C56" i="2"/>
  <c r="C35" i="2"/>
  <c r="C30" i="2"/>
  <c r="C47" i="2"/>
  <c r="C34" i="2"/>
  <c r="C63" i="2"/>
  <c r="C57" i="2"/>
  <c r="C64" i="2"/>
  <c r="C39" i="2"/>
  <c r="C32" i="2"/>
  <c r="C65" i="2"/>
  <c r="C45" i="2"/>
  <c r="C33" i="2"/>
  <c r="C15" i="2"/>
  <c r="C18" i="2"/>
  <c r="C51" i="2"/>
  <c r="C62" i="2"/>
</calcChain>
</file>

<file path=xl/sharedStrings.xml><?xml version="1.0" encoding="utf-8"?>
<sst xmlns="http://schemas.openxmlformats.org/spreadsheetml/2006/main" count="69" uniqueCount="31">
  <si>
    <t>PRIMER SEMESTRE 2025</t>
  </si>
  <si>
    <t xml:space="preserve">Personal Docente </t>
  </si>
  <si>
    <t xml:space="preserve">Total </t>
  </si>
  <si>
    <t xml:space="preserve"> Tiempo de Dedicación y Sexo</t>
  </si>
  <si>
    <t>Tiempo Completo (1)</t>
  </si>
  <si>
    <t>Tiempo Parcial</t>
  </si>
  <si>
    <t xml:space="preserve">No. </t>
  </si>
  <si>
    <t>%</t>
  </si>
  <si>
    <t>Sub-Total</t>
  </si>
  <si>
    <t>Sexo</t>
  </si>
  <si>
    <t>Hombres</t>
  </si>
  <si>
    <t>Mujeres</t>
  </si>
  <si>
    <t>TOTAL</t>
  </si>
  <si>
    <t>Doctorado</t>
  </si>
  <si>
    <t>Maestría</t>
  </si>
  <si>
    <t>Postgrado</t>
  </si>
  <si>
    <t>Licenciatura</t>
  </si>
  <si>
    <t xml:space="preserve">Otros </t>
  </si>
  <si>
    <t>AZUERO</t>
  </si>
  <si>
    <t>BOCAS DEL TORO</t>
  </si>
  <si>
    <t>COCLÉ</t>
  </si>
  <si>
    <t>COLÓN</t>
  </si>
  <si>
    <t>CHIRIQUÍ</t>
  </si>
  <si>
    <t>PANAMÁ OESTE</t>
  </si>
  <si>
    <t>VERAGUAS</t>
  </si>
  <si>
    <t>(1) Jornada semanal de 40 horas</t>
  </si>
  <si>
    <t>Fuente: Dirección General de Recursos Humanos</t>
  </si>
  <si>
    <t xml:space="preserve"> PERSONAL DOCENTE, POR TIEMPO DE DEDICACIÓN Y SEXO,</t>
  </si>
  <si>
    <t>Sede y Grado Académico Obtenido</t>
  </si>
  <si>
    <t>PANAMÁ</t>
  </si>
  <si>
    <t xml:space="preserve"> SEGÚN SEDE Y GRADO ACADÉMICO OBTENIDO: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</si>
</sst>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069EF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3" fillId="2" borderId="0" xfId="0" applyFont="1" applyFill="1"/>
    <xf numFmtId="0" fontId="2" fillId="0" borderId="0" xfId="0" applyFont="1"/>
    <xf numFmtId="0" fontId="4" fillId="2" borderId="0" xfId="0" applyFont="1" applyFill="1"/>
    <xf numFmtId="1" fontId="4" fillId="0" borderId="0" xfId="0" applyNumberFormat="1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0" fontId="4" fillId="0" borderId="1" xfId="0" applyFont="1" applyBorder="1" applyAlignment="1">
      <alignment horizontal="left"/>
    </xf>
    <xf numFmtId="0" fontId="8" fillId="0" borderId="0" xfId="0" applyFont="1"/>
    <xf numFmtId="0" fontId="6" fillId="0" borderId="1" xfId="0" applyFont="1" applyBorder="1"/>
    <xf numFmtId="0" fontId="6" fillId="0" borderId="2" xfId="0" applyFont="1" applyBorder="1"/>
    <xf numFmtId="0" fontId="10" fillId="0" borderId="2" xfId="0" applyFont="1" applyBorder="1"/>
    <xf numFmtId="164" fontId="10" fillId="0" borderId="2" xfId="0" applyNumberFormat="1" applyFont="1" applyBorder="1"/>
    <xf numFmtId="0" fontId="11" fillId="0" borderId="2" xfId="0" applyFont="1" applyBorder="1"/>
    <xf numFmtId="164" fontId="11" fillId="0" borderId="2" xfId="0" applyNumberFormat="1" applyFont="1" applyBorder="1"/>
    <xf numFmtId="0" fontId="6" fillId="0" borderId="7" xfId="0" applyFont="1" applyBorder="1"/>
    <xf numFmtId="0" fontId="10" fillId="0" borderId="7" xfId="0" applyFont="1" applyBorder="1"/>
    <xf numFmtId="0" fontId="11" fillId="0" borderId="7" xfId="0" applyFont="1" applyBorder="1"/>
    <xf numFmtId="0" fontId="1" fillId="0" borderId="4" xfId="0" applyFont="1" applyBorder="1"/>
    <xf numFmtId="0" fontId="1" fillId="0" borderId="0" xfId="0" applyFont="1"/>
    <xf numFmtId="0" fontId="4" fillId="0" borderId="8" xfId="0" applyFont="1" applyBorder="1" applyAlignment="1">
      <alignment horizontal="left"/>
    </xf>
    <xf numFmtId="0" fontId="4" fillId="0" borderId="2" xfId="0" applyFont="1" applyBorder="1"/>
    <xf numFmtId="0" fontId="4" fillId="0" borderId="5" xfId="0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2" fillId="0" borderId="5" xfId="0" applyFont="1" applyBorder="1"/>
    <xf numFmtId="164" fontId="4" fillId="0" borderId="2" xfId="0" applyNumberFormat="1" applyFont="1" applyBorder="1"/>
    <xf numFmtId="0" fontId="4" fillId="0" borderId="7" xfId="0" applyFont="1" applyBorder="1"/>
    <xf numFmtId="0" fontId="2" fillId="0" borderId="7" xfId="0" applyFont="1" applyBorder="1"/>
    <xf numFmtId="0" fontId="4" fillId="0" borderId="9" xfId="0" applyFont="1" applyBorder="1"/>
    <xf numFmtId="164" fontId="4" fillId="0" borderId="9" xfId="0" applyNumberFormat="1" applyFont="1" applyBorder="1"/>
    <xf numFmtId="0" fontId="4" fillId="0" borderId="10" xfId="0" applyFont="1" applyBorder="1"/>
    <xf numFmtId="0" fontId="6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4" fillId="2" borderId="0" xfId="0" applyFont="1" applyFill="1" applyBorder="1"/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7BAAB3AC-BB00-4191-87EE-2FAABC933DB9}"/>
  </tableStyles>
  <colors>
    <mruColors>
      <color rgb="FF9069EF"/>
      <color rgb="FF850000"/>
      <color rgb="FF7A1C79"/>
      <color rgb="FFF0B1FD"/>
      <color rgb="FFFABF8F"/>
      <color rgb="FFD086CB"/>
      <color rgb="FFBE56B7"/>
      <color rgb="FFBC50B4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T69"/>
  <sheetViews>
    <sheetView showGridLines="0" showZeros="0" tabSelected="1" zoomScale="80" zoomScaleNormal="80" zoomScaleSheetLayoutView="11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M17" sqref="M17"/>
    </sheetView>
  </sheetViews>
  <sheetFormatPr baseColWidth="10" defaultColWidth="11.42578125" defaultRowHeight="15.75" x14ac:dyDescent="0.25"/>
  <cols>
    <col min="1" max="1" width="25.42578125" style="3" customWidth="1"/>
    <col min="2" max="3" width="11.85546875" style="3" customWidth="1"/>
    <col min="4" max="4" width="12.7109375" style="3" customWidth="1"/>
    <col min="5" max="5" width="13.42578125" style="3" bestFit="1" customWidth="1"/>
    <col min="6" max="7" width="12.7109375" style="3" customWidth="1"/>
    <col min="8" max="8" width="13.42578125" style="3" bestFit="1" customWidth="1"/>
    <col min="9" max="9" width="11.5703125" style="3" customWidth="1"/>
    <col min="10" max="10" width="11.42578125" style="1"/>
    <col min="11" max="20" width="11.42578125" style="3"/>
    <col min="21" max="16384" width="11.42578125" style="1"/>
  </cols>
  <sheetData>
    <row r="1" spans="1:20" ht="18.75" x14ac:dyDescent="0.3">
      <c r="A1" s="38" t="s">
        <v>27</v>
      </c>
      <c r="B1" s="38"/>
      <c r="C1" s="38"/>
      <c r="D1" s="38"/>
      <c r="E1" s="38"/>
      <c r="F1" s="38"/>
      <c r="G1" s="38"/>
      <c r="H1" s="38"/>
      <c r="I1" s="38"/>
    </row>
    <row r="2" spans="1:20" ht="18.75" x14ac:dyDescent="0.3">
      <c r="A2" s="38" t="s">
        <v>30</v>
      </c>
      <c r="B2" s="38"/>
      <c r="C2" s="38"/>
      <c r="D2" s="38"/>
      <c r="E2" s="38"/>
      <c r="F2" s="38"/>
      <c r="G2" s="38"/>
      <c r="H2" s="38"/>
      <c r="I2" s="38"/>
    </row>
    <row r="3" spans="1:20" ht="18.75" x14ac:dyDescent="0.3">
      <c r="A3" s="38" t="s">
        <v>0</v>
      </c>
      <c r="B3" s="38"/>
      <c r="C3" s="38"/>
      <c r="D3" s="38"/>
      <c r="E3" s="38"/>
      <c r="F3" s="38"/>
      <c r="G3" s="38"/>
      <c r="H3" s="38"/>
      <c r="I3" s="38"/>
    </row>
    <row r="4" spans="1:20" ht="18.75" x14ac:dyDescent="0.3">
      <c r="A4" s="8"/>
      <c r="B4" s="8"/>
      <c r="C4" s="8"/>
      <c r="D4" s="8"/>
      <c r="E4" s="8"/>
      <c r="F4" s="8"/>
      <c r="G4" s="8"/>
      <c r="H4" s="8"/>
      <c r="I4" s="8"/>
    </row>
    <row r="5" spans="1:20" ht="18.75" x14ac:dyDescent="0.3">
      <c r="A5" s="39" t="s">
        <v>28</v>
      </c>
      <c r="B5" s="40" t="s">
        <v>1</v>
      </c>
      <c r="C5" s="40"/>
      <c r="D5" s="40"/>
      <c r="E5" s="40"/>
      <c r="F5" s="40"/>
      <c r="G5" s="40"/>
      <c r="H5" s="40"/>
      <c r="I5" s="40"/>
    </row>
    <row r="6" spans="1:20" ht="18.75" x14ac:dyDescent="0.25">
      <c r="A6" s="39"/>
      <c r="B6" s="41" t="s">
        <v>2</v>
      </c>
      <c r="C6" s="41"/>
      <c r="D6" s="39" t="s">
        <v>3</v>
      </c>
      <c r="E6" s="39"/>
      <c r="F6" s="39"/>
      <c r="G6" s="39"/>
      <c r="H6" s="39"/>
      <c r="I6" s="39"/>
    </row>
    <row r="7" spans="1:20" ht="18.75" x14ac:dyDescent="0.25">
      <c r="A7" s="39"/>
      <c r="B7" s="41"/>
      <c r="C7" s="41"/>
      <c r="D7" s="39" t="s">
        <v>4</v>
      </c>
      <c r="E7" s="39"/>
      <c r="F7" s="39"/>
      <c r="G7" s="39" t="s">
        <v>5</v>
      </c>
      <c r="H7" s="39"/>
      <c r="I7" s="39"/>
    </row>
    <row r="8" spans="1:20" ht="18.75" x14ac:dyDescent="0.25">
      <c r="A8" s="39"/>
      <c r="B8" s="39" t="s">
        <v>6</v>
      </c>
      <c r="C8" s="39" t="s">
        <v>7</v>
      </c>
      <c r="D8" s="39" t="s">
        <v>8</v>
      </c>
      <c r="E8" s="39" t="s">
        <v>9</v>
      </c>
      <c r="F8" s="39"/>
      <c r="G8" s="39" t="s">
        <v>8</v>
      </c>
      <c r="H8" s="39" t="s">
        <v>9</v>
      </c>
      <c r="I8" s="39"/>
    </row>
    <row r="9" spans="1:20" ht="18.75" x14ac:dyDescent="0.25">
      <c r="A9" s="39"/>
      <c r="B9" s="39"/>
      <c r="C9" s="39"/>
      <c r="D9" s="39"/>
      <c r="E9" s="42" t="s">
        <v>10</v>
      </c>
      <c r="F9" s="42" t="s">
        <v>11</v>
      </c>
      <c r="G9" s="39"/>
      <c r="H9" s="42" t="s">
        <v>10</v>
      </c>
      <c r="I9" s="43" t="s">
        <v>11</v>
      </c>
    </row>
    <row r="10" spans="1:20" ht="18.75" x14ac:dyDescent="0.3">
      <c r="A10" s="15"/>
      <c r="B10" s="16"/>
      <c r="C10" s="16"/>
      <c r="D10" s="16"/>
      <c r="E10" s="16"/>
      <c r="F10" s="16"/>
      <c r="G10" s="16"/>
      <c r="H10" s="16"/>
      <c r="I10" s="21"/>
    </row>
    <row r="11" spans="1:20" ht="17.25" x14ac:dyDescent="0.3">
      <c r="A11" s="9" t="s">
        <v>12</v>
      </c>
      <c r="B11" s="17">
        <f>D11+G11</f>
        <v>2084</v>
      </c>
      <c r="C11" s="18">
        <f>B11/B11*100</f>
        <v>100</v>
      </c>
      <c r="D11" s="17">
        <f>E11+F11</f>
        <v>542</v>
      </c>
      <c r="E11" s="17">
        <f>E19+E26+E33+E39+E45+E51+E57+E63</f>
        <v>335</v>
      </c>
      <c r="F11" s="17">
        <f>F19+F26+F33+F39+F45+F51+F57+F63</f>
        <v>207</v>
      </c>
      <c r="G11" s="17">
        <f>H11+I11</f>
        <v>1542</v>
      </c>
      <c r="H11" s="17">
        <f>H19+H26+H33+H39+H45+H51+H57+H63</f>
        <v>908</v>
      </c>
      <c r="I11" s="22">
        <f>I19+I26+I33+I39+I45+I51+I57+I63</f>
        <v>634</v>
      </c>
      <c r="K11" s="7"/>
      <c r="L11" s="7"/>
      <c r="M11" s="7"/>
      <c r="N11" s="7"/>
      <c r="O11" s="7"/>
      <c r="P11" s="7"/>
      <c r="Q11" s="7"/>
      <c r="R11" s="7"/>
      <c r="S11" s="7"/>
    </row>
    <row r="12" spans="1:20" x14ac:dyDescent="0.25">
      <c r="A12" s="10"/>
      <c r="B12" s="19"/>
      <c r="C12" s="19"/>
      <c r="D12" s="19"/>
      <c r="E12" s="19"/>
      <c r="F12" s="19"/>
      <c r="G12" s="19"/>
      <c r="H12" s="19"/>
      <c r="I12" s="23"/>
      <c r="K12" s="7"/>
      <c r="L12" s="7"/>
      <c r="M12" s="7"/>
      <c r="N12" s="7"/>
      <c r="O12" s="7"/>
      <c r="P12" s="7"/>
      <c r="Q12" s="7"/>
      <c r="R12" s="7"/>
      <c r="S12" s="7"/>
    </row>
    <row r="13" spans="1:20" s="4" customFormat="1" x14ac:dyDescent="0.25">
      <c r="A13" s="11" t="s">
        <v>13</v>
      </c>
      <c r="B13" s="19">
        <f>D13+G13</f>
        <v>238</v>
      </c>
      <c r="C13" s="20">
        <f>B13/B$11*100</f>
        <v>11.420345489443379</v>
      </c>
      <c r="D13" s="19">
        <f>E13+F13</f>
        <v>146</v>
      </c>
      <c r="E13" s="19">
        <f>SUM(E20+E27+E34+E40+E46+E52+E58+E64)</f>
        <v>85</v>
      </c>
      <c r="F13" s="19">
        <f>SUM(F20+F27+F34+F40+F46+F52+F58+F64)</f>
        <v>61</v>
      </c>
      <c r="G13" s="19">
        <f>H13+I13</f>
        <v>92</v>
      </c>
      <c r="H13" s="19">
        <f>SUM(H20+H27+H34+H40+H46+H52+H58+H64)</f>
        <v>48</v>
      </c>
      <c r="I13" s="23">
        <f>SUM(I20+I27+I34+I40+I46+I52+I58+I64)</f>
        <v>44</v>
      </c>
      <c r="J13" s="44"/>
      <c r="K13" s="7"/>
      <c r="L13" s="7"/>
      <c r="M13" s="7"/>
      <c r="N13" s="7"/>
      <c r="O13" s="7"/>
      <c r="P13" s="7"/>
      <c r="Q13" s="7"/>
      <c r="R13" s="7"/>
      <c r="S13" s="7"/>
      <c r="T13" s="3"/>
    </row>
    <row r="14" spans="1:20" s="4" customFormat="1" x14ac:dyDescent="0.25">
      <c r="A14" s="11" t="s">
        <v>14</v>
      </c>
      <c r="B14" s="19">
        <f t="shared" ref="B14:B17" si="0">D14+G14</f>
        <v>1472</v>
      </c>
      <c r="C14" s="20">
        <f>B14/B$11*100</f>
        <v>70.633397312859884</v>
      </c>
      <c r="D14" s="19">
        <f>E14+F14</f>
        <v>384</v>
      </c>
      <c r="E14" s="19">
        <f>SUM(E21+E28+E35+E41+E47+E53+E59+E65)</f>
        <v>240</v>
      </c>
      <c r="F14" s="19">
        <f>SUM(F21+F28+F35+F41+F47+F53+F59+F65)</f>
        <v>144</v>
      </c>
      <c r="G14" s="19">
        <f t="shared" ref="G14:G67" si="1">H14+I14</f>
        <v>1088</v>
      </c>
      <c r="H14" s="19">
        <f>SUM(H21+H28+H35+H41+H47+H53+H59+H65)</f>
        <v>631</v>
      </c>
      <c r="I14" s="23">
        <f>SUM(I21+I28+I35+I41+I47+I53+I59+I65)</f>
        <v>457</v>
      </c>
      <c r="J14" s="44"/>
      <c r="K14" s="7"/>
      <c r="L14" s="7"/>
      <c r="M14" s="7"/>
      <c r="N14" s="7"/>
      <c r="O14" s="7"/>
      <c r="P14" s="7"/>
      <c r="Q14" s="7"/>
      <c r="R14" s="7"/>
      <c r="S14" s="7"/>
      <c r="T14" s="3"/>
    </row>
    <row r="15" spans="1:20" s="6" customFormat="1" x14ac:dyDescent="0.25">
      <c r="A15" s="11" t="s">
        <v>15</v>
      </c>
      <c r="B15" s="19">
        <f t="shared" si="0"/>
        <v>93</v>
      </c>
      <c r="C15" s="20">
        <f t="shared" ref="C15:C66" si="2">B15/B$11*100</f>
        <v>4.4625719769673697</v>
      </c>
      <c r="D15" s="19">
        <f t="shared" ref="D15:D67" si="3">E15+F15</f>
        <v>4</v>
      </c>
      <c r="E15" s="19">
        <f>SUM(E22+E29+E42+E48+E54+E60+E66)</f>
        <v>2</v>
      </c>
      <c r="F15" s="19">
        <f>SUM(F22+F29+F42+F48+F54+F60+F66)</f>
        <v>2</v>
      </c>
      <c r="G15" s="19">
        <f t="shared" si="1"/>
        <v>89</v>
      </c>
      <c r="H15" s="19">
        <f>SUM(H22+H29+H42+H48+H54+H60+H66)</f>
        <v>42</v>
      </c>
      <c r="I15" s="23">
        <f>SUM(I22+I29+I42+I48+I54+I60+I66)</f>
        <v>47</v>
      </c>
      <c r="J15" s="45"/>
      <c r="K15" s="7"/>
      <c r="L15" s="7"/>
      <c r="M15" s="7"/>
      <c r="N15" s="7"/>
      <c r="O15" s="7"/>
      <c r="P15" s="7"/>
      <c r="Q15" s="7"/>
      <c r="R15" s="7"/>
      <c r="S15" s="7"/>
      <c r="T15" s="3"/>
    </row>
    <row r="16" spans="1:20" s="6" customFormat="1" x14ac:dyDescent="0.25">
      <c r="A16" s="11" t="s">
        <v>16</v>
      </c>
      <c r="B16" s="19">
        <f t="shared" si="0"/>
        <v>238</v>
      </c>
      <c r="C16" s="20">
        <f t="shared" si="2"/>
        <v>11.420345489443379</v>
      </c>
      <c r="D16" s="19">
        <f>E16+F16</f>
        <v>9</v>
      </c>
      <c r="E16" s="19">
        <f>SUM(E23+E30+E37+E43+E49+E54+E61+E67)</f>
        <v>9</v>
      </c>
      <c r="F16" s="19">
        <f>SUM(F23+F30+F37+F43+F49+F54+F61+F67)</f>
        <v>0</v>
      </c>
      <c r="G16" s="19">
        <f t="shared" si="1"/>
        <v>229</v>
      </c>
      <c r="H16" s="23">
        <f>SUM(H23+H30+H37+H43+H49+H54+H61+H67)</f>
        <v>156</v>
      </c>
      <c r="I16" s="23">
        <f>SUM(I23+I30+I37+I43+I49+I54+I61+I67)</f>
        <v>73</v>
      </c>
      <c r="J16" s="45"/>
      <c r="K16" s="7"/>
      <c r="L16" s="7"/>
      <c r="M16" s="7"/>
      <c r="N16" s="7"/>
      <c r="O16" s="7"/>
      <c r="P16" s="7"/>
      <c r="Q16" s="7"/>
      <c r="R16" s="7"/>
      <c r="S16" s="7"/>
      <c r="T16" s="3"/>
    </row>
    <row r="17" spans="1:20" s="6" customFormat="1" x14ac:dyDescent="0.25">
      <c r="A17" s="11" t="s">
        <v>17</v>
      </c>
      <c r="B17" s="19">
        <f t="shared" si="0"/>
        <v>46</v>
      </c>
      <c r="C17" s="20">
        <f t="shared" si="2"/>
        <v>2.2072936660268714</v>
      </c>
      <c r="D17" s="19">
        <f>E17+F17</f>
        <v>0</v>
      </c>
      <c r="E17" s="19">
        <f>SUM(E24+E31)</f>
        <v>0</v>
      </c>
      <c r="F17" s="19">
        <f>SUM(F31)</f>
        <v>0</v>
      </c>
      <c r="G17" s="19">
        <f>H17+I17</f>
        <v>46</v>
      </c>
      <c r="H17" s="23">
        <f>SUM(H24+H31)</f>
        <v>32</v>
      </c>
      <c r="I17" s="23">
        <f>SUM(I24+I31)</f>
        <v>14</v>
      </c>
      <c r="J17" s="45"/>
      <c r="K17" s="7"/>
      <c r="L17" s="7"/>
      <c r="M17" s="7"/>
      <c r="N17" s="7"/>
      <c r="O17" s="7"/>
      <c r="P17" s="7"/>
      <c r="Q17" s="7"/>
      <c r="R17" s="7"/>
      <c r="S17" s="7"/>
      <c r="T17" s="3"/>
    </row>
    <row r="18" spans="1:20" x14ac:dyDescent="0.25">
      <c r="A18" s="10"/>
      <c r="B18" s="27"/>
      <c r="C18" s="27">
        <f t="shared" si="2"/>
        <v>0</v>
      </c>
      <c r="D18" s="27">
        <f t="shared" si="3"/>
        <v>0</v>
      </c>
      <c r="E18" s="27"/>
      <c r="F18" s="27"/>
      <c r="G18" s="27">
        <f t="shared" si="1"/>
        <v>0</v>
      </c>
      <c r="H18" s="28"/>
    </row>
    <row r="19" spans="1:20" x14ac:dyDescent="0.25">
      <c r="A19" s="12" t="s">
        <v>29</v>
      </c>
      <c r="B19" s="29">
        <f>D19+G19</f>
        <v>1193</v>
      </c>
      <c r="C19" s="30">
        <f>B19/B$11*100</f>
        <v>57.245681381957766</v>
      </c>
      <c r="D19" s="29">
        <f t="shared" ref="D19:D24" si="4">E19+F19</f>
        <v>336</v>
      </c>
      <c r="E19" s="29">
        <f>SUM(E20:E24)</f>
        <v>208</v>
      </c>
      <c r="F19" s="29">
        <f>SUM(F20:F24)</f>
        <v>128</v>
      </c>
      <c r="G19" s="29">
        <f>H19+I19</f>
        <v>857</v>
      </c>
      <c r="H19" s="31">
        <f>SUM(H20:H24)</f>
        <v>517</v>
      </c>
      <c r="I19" s="5">
        <f>SUM(I20:I24)</f>
        <v>340</v>
      </c>
    </row>
    <row r="20" spans="1:20" x14ac:dyDescent="0.25">
      <c r="A20" s="13" t="s">
        <v>13</v>
      </c>
      <c r="B20" s="27">
        <f>D20+G20</f>
        <v>171</v>
      </c>
      <c r="C20" s="32">
        <f>B20/B$11*100</f>
        <v>8.2053742802303269</v>
      </c>
      <c r="D20" s="27">
        <f t="shared" si="4"/>
        <v>107</v>
      </c>
      <c r="E20" s="24">
        <v>62</v>
      </c>
      <c r="F20" s="25">
        <v>45</v>
      </c>
      <c r="G20" s="27">
        <f t="shared" ref="G20:G24" si="5">H20+I20</f>
        <v>64</v>
      </c>
      <c r="H20" s="24">
        <v>33</v>
      </c>
      <c r="I20" s="25">
        <v>31</v>
      </c>
    </row>
    <row r="21" spans="1:20" x14ac:dyDescent="0.25">
      <c r="A21" s="13" t="s">
        <v>14</v>
      </c>
      <c r="B21" s="27">
        <f t="shared" ref="B21:B24" si="6">D21+G21</f>
        <v>770</v>
      </c>
      <c r="C21" s="32">
        <f t="shared" ref="C19:C24" si="7">B21/B$11*100</f>
        <v>36.948176583493279</v>
      </c>
      <c r="D21" s="27">
        <f t="shared" si="4"/>
        <v>221</v>
      </c>
      <c r="E21" s="24">
        <v>140</v>
      </c>
      <c r="F21" s="25">
        <v>81</v>
      </c>
      <c r="G21" s="27">
        <f t="shared" si="5"/>
        <v>549</v>
      </c>
      <c r="H21" s="24">
        <v>325</v>
      </c>
      <c r="I21" s="25">
        <v>224</v>
      </c>
    </row>
    <row r="22" spans="1:20" x14ac:dyDescent="0.25">
      <c r="A22" s="10" t="s">
        <v>15</v>
      </c>
      <c r="B22" s="27">
        <f t="shared" si="6"/>
        <v>51</v>
      </c>
      <c r="C22" s="32">
        <f t="shared" si="7"/>
        <v>2.4472168905950094</v>
      </c>
      <c r="D22" s="27">
        <f t="shared" si="4"/>
        <v>2</v>
      </c>
      <c r="E22" s="24">
        <v>0</v>
      </c>
      <c r="F22" s="25">
        <v>2</v>
      </c>
      <c r="G22" s="27">
        <f t="shared" si="5"/>
        <v>49</v>
      </c>
      <c r="H22" s="24">
        <v>25</v>
      </c>
      <c r="I22" s="25">
        <v>24</v>
      </c>
    </row>
    <row r="23" spans="1:20" x14ac:dyDescent="0.25">
      <c r="A23" s="13" t="s">
        <v>16</v>
      </c>
      <c r="B23" s="27">
        <f t="shared" si="6"/>
        <v>156</v>
      </c>
      <c r="C23" s="32">
        <f t="shared" si="7"/>
        <v>7.4856046065259116</v>
      </c>
      <c r="D23" s="27">
        <f t="shared" si="4"/>
        <v>6</v>
      </c>
      <c r="E23" s="24">
        <v>6</v>
      </c>
      <c r="F23" s="25">
        <v>0</v>
      </c>
      <c r="G23" s="27">
        <f t="shared" si="5"/>
        <v>150</v>
      </c>
      <c r="H23" s="24">
        <v>103</v>
      </c>
      <c r="I23" s="25">
        <v>47</v>
      </c>
    </row>
    <row r="24" spans="1:20" x14ac:dyDescent="0.25">
      <c r="A24" s="13" t="s">
        <v>17</v>
      </c>
      <c r="B24" s="27">
        <f t="shared" si="6"/>
        <v>45</v>
      </c>
      <c r="C24" s="32">
        <f t="shared" si="7"/>
        <v>2.1593090211132435</v>
      </c>
      <c r="D24" s="27">
        <f t="shared" si="4"/>
        <v>0</v>
      </c>
      <c r="E24" s="27">
        <v>0</v>
      </c>
      <c r="F24" s="27">
        <v>0</v>
      </c>
      <c r="G24" s="27">
        <f t="shared" si="5"/>
        <v>45</v>
      </c>
      <c r="H24" s="28">
        <v>31</v>
      </c>
      <c r="I24" s="3">
        <v>14</v>
      </c>
    </row>
    <row r="25" spans="1:20" x14ac:dyDescent="0.25">
      <c r="A25" s="13"/>
      <c r="B25" s="27"/>
      <c r="C25" s="32"/>
      <c r="D25" s="27"/>
      <c r="E25" s="27"/>
      <c r="F25" s="27"/>
      <c r="G25" s="27"/>
      <c r="H25" s="28"/>
    </row>
    <row r="26" spans="1:20" s="2" customFormat="1" x14ac:dyDescent="0.25">
      <c r="A26" s="12" t="s">
        <v>18</v>
      </c>
      <c r="B26" s="29">
        <f>D26+G26</f>
        <v>131</v>
      </c>
      <c r="C26" s="30">
        <f t="shared" si="2"/>
        <v>6.2859884836852205</v>
      </c>
      <c r="D26" s="29">
        <f t="shared" si="3"/>
        <v>35</v>
      </c>
      <c r="E26" s="29">
        <f>SUM(E27:E31)</f>
        <v>25</v>
      </c>
      <c r="F26" s="29">
        <f>SUM(F27:F31)</f>
        <v>10</v>
      </c>
      <c r="G26" s="29">
        <f>H26+I26</f>
        <v>96</v>
      </c>
      <c r="H26" s="31">
        <f>SUM(H27:H31)</f>
        <v>52</v>
      </c>
      <c r="I26" s="5">
        <f>SUM(I27:I31)</f>
        <v>44</v>
      </c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13" t="s">
        <v>13</v>
      </c>
      <c r="B27" s="27">
        <f>D27+G27</f>
        <v>8</v>
      </c>
      <c r="C27" s="32">
        <f t="shared" si="2"/>
        <v>0.38387715930902111</v>
      </c>
      <c r="D27" s="27">
        <f t="shared" si="3"/>
        <v>7</v>
      </c>
      <c r="E27" s="24">
        <v>5</v>
      </c>
      <c r="F27" s="25">
        <v>2</v>
      </c>
      <c r="G27" s="27">
        <f t="shared" si="1"/>
        <v>1</v>
      </c>
      <c r="H27" s="24"/>
      <c r="I27" s="25">
        <v>1</v>
      </c>
    </row>
    <row r="28" spans="1:20" x14ac:dyDescent="0.25">
      <c r="A28" s="13" t="s">
        <v>14</v>
      </c>
      <c r="B28" s="27">
        <f t="shared" ref="B28:B66" si="8">D28+G28</f>
        <v>92</v>
      </c>
      <c r="C28" s="32">
        <f t="shared" si="2"/>
        <v>4.4145873320537428</v>
      </c>
      <c r="D28" s="27">
        <f t="shared" si="3"/>
        <v>27</v>
      </c>
      <c r="E28" s="24">
        <v>19</v>
      </c>
      <c r="F28" s="25">
        <v>8</v>
      </c>
      <c r="G28" s="27">
        <f t="shared" si="1"/>
        <v>65</v>
      </c>
      <c r="H28" s="24">
        <v>37</v>
      </c>
      <c r="I28" s="25">
        <v>28</v>
      </c>
    </row>
    <row r="29" spans="1:20" x14ac:dyDescent="0.25">
      <c r="A29" s="10" t="s">
        <v>15</v>
      </c>
      <c r="B29" s="27">
        <f t="shared" si="8"/>
        <v>8</v>
      </c>
      <c r="C29" s="32">
        <f t="shared" si="2"/>
        <v>0.38387715930902111</v>
      </c>
      <c r="D29" s="27">
        <f t="shared" si="3"/>
        <v>0</v>
      </c>
      <c r="E29" s="24"/>
      <c r="F29" s="25"/>
      <c r="G29" s="27">
        <f t="shared" si="1"/>
        <v>8</v>
      </c>
      <c r="H29" s="24">
        <v>2</v>
      </c>
      <c r="I29" s="25">
        <v>6</v>
      </c>
    </row>
    <row r="30" spans="1:20" x14ac:dyDescent="0.25">
      <c r="A30" s="13" t="s">
        <v>16</v>
      </c>
      <c r="B30" s="27">
        <f t="shared" si="8"/>
        <v>22</v>
      </c>
      <c r="C30" s="32">
        <f t="shared" si="2"/>
        <v>1.0556621880998081</v>
      </c>
      <c r="D30" s="27">
        <f t="shared" si="3"/>
        <v>1</v>
      </c>
      <c r="E30" s="24">
        <v>1</v>
      </c>
      <c r="F30" s="25"/>
      <c r="G30" s="27">
        <f t="shared" si="1"/>
        <v>21</v>
      </c>
      <c r="H30" s="24">
        <v>12</v>
      </c>
      <c r="I30" s="25">
        <v>9</v>
      </c>
    </row>
    <row r="31" spans="1:20" x14ac:dyDescent="0.25">
      <c r="A31" s="13" t="s">
        <v>17</v>
      </c>
      <c r="B31" s="27">
        <f t="shared" si="8"/>
        <v>1</v>
      </c>
      <c r="C31" s="32">
        <f t="shared" si="2"/>
        <v>4.7984644913627639E-2</v>
      </c>
      <c r="D31" s="27">
        <f t="shared" si="3"/>
        <v>0</v>
      </c>
      <c r="E31" s="27"/>
      <c r="F31" s="27"/>
      <c r="G31" s="27">
        <f t="shared" si="1"/>
        <v>1</v>
      </c>
      <c r="H31" s="28">
        <v>1</v>
      </c>
    </row>
    <row r="32" spans="1:20" x14ac:dyDescent="0.25">
      <c r="A32" s="10"/>
      <c r="B32" s="27">
        <f t="shared" si="8"/>
        <v>0</v>
      </c>
      <c r="C32" s="27">
        <f t="shared" si="2"/>
        <v>0</v>
      </c>
      <c r="D32" s="27">
        <f t="shared" si="3"/>
        <v>0</v>
      </c>
      <c r="E32" s="27"/>
      <c r="F32" s="27"/>
      <c r="G32" s="27">
        <f t="shared" si="1"/>
        <v>0</v>
      </c>
      <c r="H32" s="27"/>
      <c r="I32" s="33"/>
    </row>
    <row r="33" spans="1:20" s="2" customFormat="1" x14ac:dyDescent="0.25">
      <c r="A33" s="12" t="s">
        <v>19</v>
      </c>
      <c r="B33" s="29">
        <f t="shared" si="8"/>
        <v>51</v>
      </c>
      <c r="C33" s="30">
        <f t="shared" si="2"/>
        <v>2.4472168905950094</v>
      </c>
      <c r="D33" s="29">
        <f t="shared" si="3"/>
        <v>7</v>
      </c>
      <c r="E33" s="31">
        <f>SUM(E34:E37)</f>
        <v>5</v>
      </c>
      <c r="F33" s="31">
        <f>SUM(F34:F37)</f>
        <v>2</v>
      </c>
      <c r="G33" s="29">
        <f t="shared" si="1"/>
        <v>44</v>
      </c>
      <c r="H33" s="29">
        <f>SUM(H34:H37)</f>
        <v>30</v>
      </c>
      <c r="I33" s="34">
        <f>SUM(I34:I37)</f>
        <v>14</v>
      </c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s="2" customFormat="1" x14ac:dyDescent="0.25">
      <c r="A34" s="10" t="s">
        <v>13</v>
      </c>
      <c r="B34" s="27">
        <f t="shared" si="8"/>
        <v>4</v>
      </c>
      <c r="C34" s="32">
        <f>B34/B$11*100</f>
        <v>0.19193857965451055</v>
      </c>
      <c r="D34" s="27">
        <f t="shared" si="3"/>
        <v>1</v>
      </c>
      <c r="E34" s="24">
        <v>1</v>
      </c>
      <c r="F34" s="25"/>
      <c r="G34" s="27">
        <f t="shared" si="1"/>
        <v>3</v>
      </c>
      <c r="H34" s="27">
        <v>1</v>
      </c>
      <c r="I34" s="33">
        <v>2</v>
      </c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13" t="s">
        <v>14</v>
      </c>
      <c r="B35" s="27">
        <f t="shared" si="8"/>
        <v>35</v>
      </c>
      <c r="C35" s="32">
        <f>B35/B$11*100</f>
        <v>1.6794625719769676</v>
      </c>
      <c r="D35" s="27">
        <f t="shared" si="3"/>
        <v>6</v>
      </c>
      <c r="E35" s="24">
        <v>4</v>
      </c>
      <c r="F35" s="25">
        <v>2</v>
      </c>
      <c r="G35" s="27">
        <f t="shared" si="1"/>
        <v>29</v>
      </c>
      <c r="H35" s="27">
        <v>19</v>
      </c>
      <c r="I35" s="33">
        <v>10</v>
      </c>
    </row>
    <row r="36" spans="1:20" x14ac:dyDescent="0.25">
      <c r="A36" s="10" t="s">
        <v>15</v>
      </c>
      <c r="B36" s="27">
        <f t="shared" ref="B36" si="9">D36+G36</f>
        <v>1</v>
      </c>
      <c r="C36" s="32">
        <f t="shared" ref="C36" si="10">B36/B$11*100</f>
        <v>4.7984644913627639E-2</v>
      </c>
      <c r="D36" s="27">
        <f t="shared" si="3"/>
        <v>0</v>
      </c>
      <c r="E36" s="24"/>
      <c r="F36" s="25"/>
      <c r="G36" s="27">
        <f t="shared" si="1"/>
        <v>1</v>
      </c>
      <c r="H36" s="27"/>
      <c r="I36" s="33">
        <v>1</v>
      </c>
    </row>
    <row r="37" spans="1:20" x14ac:dyDescent="0.25">
      <c r="A37" s="13" t="s">
        <v>16</v>
      </c>
      <c r="B37" s="27">
        <f t="shared" si="8"/>
        <v>11</v>
      </c>
      <c r="C37" s="32">
        <f t="shared" si="2"/>
        <v>0.52783109404990403</v>
      </c>
      <c r="D37" s="27">
        <f t="shared" si="3"/>
        <v>0</v>
      </c>
      <c r="E37" s="28"/>
      <c r="F37" s="10"/>
      <c r="G37" s="27">
        <f>H37+I37</f>
        <v>11</v>
      </c>
      <c r="H37" s="27">
        <v>10</v>
      </c>
      <c r="I37" s="33">
        <v>1</v>
      </c>
    </row>
    <row r="38" spans="1:20" x14ac:dyDescent="0.25">
      <c r="A38" s="10"/>
      <c r="B38" s="27">
        <f t="shared" si="8"/>
        <v>0</v>
      </c>
      <c r="C38" s="27">
        <f t="shared" si="2"/>
        <v>0</v>
      </c>
      <c r="D38" s="27">
        <f t="shared" si="3"/>
        <v>0</v>
      </c>
      <c r="E38" s="27"/>
      <c r="F38" s="27"/>
      <c r="G38" s="27">
        <f t="shared" si="1"/>
        <v>0</v>
      </c>
      <c r="H38" s="27"/>
      <c r="I38" s="33"/>
    </row>
    <row r="39" spans="1:20" s="2" customFormat="1" x14ac:dyDescent="0.25">
      <c r="A39" s="12" t="s">
        <v>20</v>
      </c>
      <c r="B39" s="29">
        <f t="shared" si="8"/>
        <v>103</v>
      </c>
      <c r="C39" s="30">
        <f t="shared" si="2"/>
        <v>4.9424184261036466</v>
      </c>
      <c r="D39" s="29">
        <f t="shared" si="3"/>
        <v>25</v>
      </c>
      <c r="E39" s="29">
        <f>SUM(E40:E43)</f>
        <v>18</v>
      </c>
      <c r="F39" s="29">
        <f>SUM(F40:F43)</f>
        <v>7</v>
      </c>
      <c r="G39" s="29">
        <f t="shared" si="1"/>
        <v>78</v>
      </c>
      <c r="H39" s="29">
        <f>SUM(H40:H43)</f>
        <v>37</v>
      </c>
      <c r="I39" s="34">
        <f>SUM(I40:I43)</f>
        <v>41</v>
      </c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13" t="s">
        <v>13</v>
      </c>
      <c r="B40" s="27">
        <f t="shared" si="8"/>
        <v>6</v>
      </c>
      <c r="C40" s="32">
        <f t="shared" si="2"/>
        <v>0.28790786948176583</v>
      </c>
      <c r="D40" s="27">
        <f t="shared" si="3"/>
        <v>2</v>
      </c>
      <c r="E40" s="27">
        <v>2</v>
      </c>
      <c r="F40" s="27"/>
      <c r="G40" s="27">
        <f t="shared" si="1"/>
        <v>4</v>
      </c>
      <c r="H40" s="27">
        <v>4</v>
      </c>
      <c r="I40" s="33"/>
    </row>
    <row r="41" spans="1:20" x14ac:dyDescent="0.25">
      <c r="A41" s="13" t="s">
        <v>14</v>
      </c>
      <c r="B41" s="27">
        <f t="shared" si="8"/>
        <v>85</v>
      </c>
      <c r="C41" s="32">
        <f>B41/B$11*100</f>
        <v>4.0786948176583495</v>
      </c>
      <c r="D41" s="27">
        <f t="shared" si="3"/>
        <v>23</v>
      </c>
      <c r="E41" s="27">
        <v>16</v>
      </c>
      <c r="F41" s="27">
        <v>7</v>
      </c>
      <c r="G41" s="27">
        <f t="shared" si="1"/>
        <v>62</v>
      </c>
      <c r="H41" s="27">
        <v>28</v>
      </c>
      <c r="I41" s="33">
        <v>34</v>
      </c>
    </row>
    <row r="42" spans="1:20" x14ac:dyDescent="0.25">
      <c r="A42" s="10" t="s">
        <v>15</v>
      </c>
      <c r="B42" s="27">
        <f t="shared" si="8"/>
        <v>4</v>
      </c>
      <c r="C42" s="32">
        <f t="shared" si="2"/>
        <v>0.19193857965451055</v>
      </c>
      <c r="D42" s="27">
        <f t="shared" si="3"/>
        <v>0</v>
      </c>
      <c r="E42" s="27"/>
      <c r="F42" s="27"/>
      <c r="G42" s="27">
        <f t="shared" si="1"/>
        <v>4</v>
      </c>
      <c r="H42" s="27">
        <v>2</v>
      </c>
      <c r="I42" s="33">
        <v>2</v>
      </c>
    </row>
    <row r="43" spans="1:20" x14ac:dyDescent="0.25">
      <c r="A43" s="13" t="s">
        <v>16</v>
      </c>
      <c r="B43" s="27">
        <f t="shared" si="8"/>
        <v>8</v>
      </c>
      <c r="C43" s="32">
        <f t="shared" si="2"/>
        <v>0.38387715930902111</v>
      </c>
      <c r="D43" s="27">
        <f t="shared" si="3"/>
        <v>0</v>
      </c>
      <c r="E43" s="27"/>
      <c r="F43" s="27"/>
      <c r="G43" s="27">
        <f t="shared" si="1"/>
        <v>8</v>
      </c>
      <c r="H43" s="27">
        <v>3</v>
      </c>
      <c r="I43" s="33">
        <v>5</v>
      </c>
    </row>
    <row r="44" spans="1:20" x14ac:dyDescent="0.25">
      <c r="A44" s="10"/>
      <c r="B44" s="27">
        <f t="shared" si="8"/>
        <v>0</v>
      </c>
      <c r="C44" s="27">
        <f t="shared" si="2"/>
        <v>0</v>
      </c>
      <c r="D44" s="27">
        <f t="shared" si="3"/>
        <v>0</v>
      </c>
      <c r="E44" s="27"/>
      <c r="F44" s="27"/>
      <c r="G44" s="27">
        <f t="shared" si="1"/>
        <v>0</v>
      </c>
      <c r="H44" s="27"/>
      <c r="I44" s="33"/>
    </row>
    <row r="45" spans="1:20" s="2" customFormat="1" x14ac:dyDescent="0.25">
      <c r="A45" s="12" t="s">
        <v>21</v>
      </c>
      <c r="B45" s="29">
        <f>D45+G45</f>
        <v>80</v>
      </c>
      <c r="C45" s="30">
        <f t="shared" si="2"/>
        <v>3.8387715930902107</v>
      </c>
      <c r="D45" s="29">
        <f>E45+F45</f>
        <v>14</v>
      </c>
      <c r="E45" s="29">
        <f>SUM(E46:E49)</f>
        <v>6</v>
      </c>
      <c r="F45" s="29">
        <f>SUM(F46:F49)</f>
        <v>8</v>
      </c>
      <c r="G45" s="29">
        <f>H45+I45</f>
        <v>66</v>
      </c>
      <c r="H45" s="29">
        <f>SUM(H46:H49)</f>
        <v>38</v>
      </c>
      <c r="I45" s="34">
        <f>SUM(I46:I49)</f>
        <v>28</v>
      </c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13" t="s">
        <v>13</v>
      </c>
      <c r="B46" s="27">
        <f t="shared" si="8"/>
        <v>4</v>
      </c>
      <c r="C46" s="32">
        <f t="shared" si="2"/>
        <v>0.19193857965451055</v>
      </c>
      <c r="D46" s="27">
        <f t="shared" si="3"/>
        <v>0</v>
      </c>
      <c r="E46" s="27"/>
      <c r="F46" s="29"/>
      <c r="G46" s="27">
        <f t="shared" si="1"/>
        <v>4</v>
      </c>
      <c r="H46" s="27">
        <v>1</v>
      </c>
      <c r="I46" s="33">
        <v>3</v>
      </c>
    </row>
    <row r="47" spans="1:20" x14ac:dyDescent="0.25">
      <c r="A47" s="13" t="s">
        <v>14</v>
      </c>
      <c r="B47" s="27">
        <f t="shared" si="8"/>
        <v>61</v>
      </c>
      <c r="C47" s="32">
        <f t="shared" si="2"/>
        <v>2.9270633397312862</v>
      </c>
      <c r="D47" s="27">
        <f t="shared" si="3"/>
        <v>13</v>
      </c>
      <c r="E47" s="27">
        <v>5</v>
      </c>
      <c r="F47" s="27">
        <v>8</v>
      </c>
      <c r="G47" s="27">
        <f t="shared" si="1"/>
        <v>48</v>
      </c>
      <c r="H47" s="27">
        <v>28</v>
      </c>
      <c r="I47" s="33">
        <v>20</v>
      </c>
    </row>
    <row r="48" spans="1:20" x14ac:dyDescent="0.25">
      <c r="A48" s="10" t="s">
        <v>15</v>
      </c>
      <c r="B48" s="27">
        <f t="shared" si="8"/>
        <v>8</v>
      </c>
      <c r="C48" s="32">
        <f t="shared" si="2"/>
        <v>0.38387715930902111</v>
      </c>
      <c r="D48" s="27">
        <f t="shared" si="3"/>
        <v>1</v>
      </c>
      <c r="E48" s="27">
        <v>1</v>
      </c>
      <c r="F48" s="27"/>
      <c r="G48" s="27">
        <f t="shared" si="1"/>
        <v>7</v>
      </c>
      <c r="H48" s="27">
        <v>2</v>
      </c>
      <c r="I48" s="33">
        <v>5</v>
      </c>
    </row>
    <row r="49" spans="1:20" x14ac:dyDescent="0.25">
      <c r="A49" s="13" t="s">
        <v>16</v>
      </c>
      <c r="B49" s="27">
        <f t="shared" ref="B49" si="11">D49+G49</f>
        <v>7</v>
      </c>
      <c r="C49" s="32">
        <f t="shared" ref="C49" si="12">B49/B$11*100</f>
        <v>0.33589251439539347</v>
      </c>
      <c r="D49" s="27">
        <f t="shared" ref="D49" si="13">E49+F49</f>
        <v>0</v>
      </c>
      <c r="E49" s="27"/>
      <c r="F49" s="27"/>
      <c r="G49" s="27">
        <f>H49+I49</f>
        <v>7</v>
      </c>
      <c r="H49" s="27">
        <v>7</v>
      </c>
      <c r="I49" s="33"/>
    </row>
    <row r="50" spans="1:20" x14ac:dyDescent="0.25">
      <c r="A50" s="10"/>
      <c r="B50" s="27"/>
      <c r="C50" s="27"/>
      <c r="D50" s="27"/>
      <c r="E50" s="27"/>
      <c r="F50" s="27"/>
      <c r="G50" s="27"/>
      <c r="H50" s="27"/>
      <c r="I50" s="33"/>
    </row>
    <row r="51" spans="1:20" s="2" customFormat="1" x14ac:dyDescent="0.25">
      <c r="A51" s="12" t="s">
        <v>22</v>
      </c>
      <c r="B51" s="29">
        <f t="shared" si="8"/>
        <v>209</v>
      </c>
      <c r="C51" s="30">
        <f t="shared" si="2"/>
        <v>10.028790786948177</v>
      </c>
      <c r="D51" s="29">
        <f t="shared" si="3"/>
        <v>64</v>
      </c>
      <c r="E51" s="29">
        <f>SUM(E52:E55)</f>
        <v>32</v>
      </c>
      <c r="F51" s="29">
        <f>SUM(F52:F55)</f>
        <v>32</v>
      </c>
      <c r="G51" s="29">
        <f t="shared" si="1"/>
        <v>145</v>
      </c>
      <c r="H51" s="29">
        <f>SUM(H52:H55)</f>
        <v>86</v>
      </c>
      <c r="I51" s="34">
        <f>SUM(I52:I55)</f>
        <v>59</v>
      </c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x14ac:dyDescent="0.25">
      <c r="A52" s="13" t="s">
        <v>13</v>
      </c>
      <c r="B52" s="27">
        <f t="shared" si="8"/>
        <v>20</v>
      </c>
      <c r="C52" s="32">
        <f t="shared" si="2"/>
        <v>0.95969289827255266</v>
      </c>
      <c r="D52" s="27">
        <f t="shared" si="3"/>
        <v>15</v>
      </c>
      <c r="E52" s="27">
        <v>6</v>
      </c>
      <c r="F52" s="27">
        <v>9</v>
      </c>
      <c r="G52" s="27">
        <f t="shared" si="1"/>
        <v>5</v>
      </c>
      <c r="H52" s="27">
        <v>3</v>
      </c>
      <c r="I52" s="33">
        <v>2</v>
      </c>
    </row>
    <row r="53" spans="1:20" x14ac:dyDescent="0.25">
      <c r="A53" s="13" t="s">
        <v>14</v>
      </c>
      <c r="B53" s="27">
        <f t="shared" si="8"/>
        <v>173</v>
      </c>
      <c r="C53" s="32">
        <f t="shared" si="2"/>
        <v>8.3013435700575808</v>
      </c>
      <c r="D53" s="27">
        <f t="shared" si="3"/>
        <v>48</v>
      </c>
      <c r="E53" s="27">
        <v>25</v>
      </c>
      <c r="F53" s="27">
        <v>23</v>
      </c>
      <c r="G53" s="27">
        <f t="shared" si="1"/>
        <v>125</v>
      </c>
      <c r="H53" s="27">
        <v>72</v>
      </c>
      <c r="I53" s="33">
        <v>53</v>
      </c>
    </row>
    <row r="54" spans="1:20" x14ac:dyDescent="0.25">
      <c r="A54" s="10" t="s">
        <v>15</v>
      </c>
      <c r="B54" s="27">
        <f t="shared" si="8"/>
        <v>10</v>
      </c>
      <c r="C54" s="32">
        <f t="shared" si="2"/>
        <v>0.47984644913627633</v>
      </c>
      <c r="D54" s="27">
        <f t="shared" si="3"/>
        <v>1</v>
      </c>
      <c r="E54" s="27">
        <v>1</v>
      </c>
      <c r="F54" s="27"/>
      <c r="G54" s="27">
        <f t="shared" si="1"/>
        <v>9</v>
      </c>
      <c r="H54" s="27">
        <v>6</v>
      </c>
      <c r="I54" s="33">
        <v>3</v>
      </c>
    </row>
    <row r="55" spans="1:20" x14ac:dyDescent="0.25">
      <c r="A55" s="13" t="s">
        <v>16</v>
      </c>
      <c r="B55" s="27">
        <f t="shared" ref="B55" si="14">D55+G55</f>
        <v>6</v>
      </c>
      <c r="C55" s="32">
        <f t="shared" ref="C55" si="15">B55/B$11*100</f>
        <v>0.28790786948176583</v>
      </c>
      <c r="D55" s="27">
        <f t="shared" si="3"/>
        <v>0</v>
      </c>
      <c r="E55" s="27"/>
      <c r="F55" s="27"/>
      <c r="G55" s="27">
        <f t="shared" si="1"/>
        <v>6</v>
      </c>
      <c r="H55" s="27">
        <v>5</v>
      </c>
      <c r="I55" s="33">
        <v>1</v>
      </c>
    </row>
    <row r="56" spans="1:20" x14ac:dyDescent="0.25">
      <c r="A56" s="10"/>
      <c r="B56" s="27">
        <f t="shared" si="8"/>
        <v>0</v>
      </c>
      <c r="C56" s="27">
        <f t="shared" si="2"/>
        <v>0</v>
      </c>
      <c r="D56" s="27">
        <f t="shared" si="3"/>
        <v>0</v>
      </c>
      <c r="E56" s="27"/>
      <c r="F56" s="27"/>
      <c r="G56" s="27">
        <f t="shared" si="1"/>
        <v>0</v>
      </c>
      <c r="H56" s="27"/>
      <c r="I56" s="33"/>
    </row>
    <row r="57" spans="1:20" s="2" customFormat="1" x14ac:dyDescent="0.25">
      <c r="A57" s="12" t="s">
        <v>23</v>
      </c>
      <c r="B57" s="29">
        <f t="shared" si="8"/>
        <v>166</v>
      </c>
      <c r="C57" s="30">
        <f t="shared" si="2"/>
        <v>7.9654510556621885</v>
      </c>
      <c r="D57" s="29">
        <f t="shared" si="3"/>
        <v>31</v>
      </c>
      <c r="E57" s="29">
        <f>SUM(E58:E61)</f>
        <v>18</v>
      </c>
      <c r="F57" s="29">
        <f>SUM(F58:F61)</f>
        <v>13</v>
      </c>
      <c r="G57" s="29">
        <f t="shared" si="1"/>
        <v>135</v>
      </c>
      <c r="H57" s="29">
        <f>SUM(H58:H61)</f>
        <v>77</v>
      </c>
      <c r="I57" s="34">
        <f>SUM(I58:I61)</f>
        <v>58</v>
      </c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x14ac:dyDescent="0.25">
      <c r="A58" s="13" t="s">
        <v>13</v>
      </c>
      <c r="B58" s="27">
        <f t="shared" si="8"/>
        <v>11</v>
      </c>
      <c r="C58" s="32">
        <f t="shared" si="2"/>
        <v>0.52783109404990403</v>
      </c>
      <c r="D58" s="27">
        <f t="shared" si="3"/>
        <v>6</v>
      </c>
      <c r="E58" s="27">
        <v>2</v>
      </c>
      <c r="F58" s="27">
        <v>4</v>
      </c>
      <c r="G58" s="27">
        <f t="shared" si="1"/>
        <v>5</v>
      </c>
      <c r="H58" s="27">
        <v>2</v>
      </c>
      <c r="I58" s="33">
        <v>3</v>
      </c>
    </row>
    <row r="59" spans="1:20" x14ac:dyDescent="0.25">
      <c r="A59" s="13" t="s">
        <v>14</v>
      </c>
      <c r="B59" s="27">
        <f t="shared" si="8"/>
        <v>134</v>
      </c>
      <c r="C59" s="32">
        <f>B59/B$11*100</f>
        <v>6.4299424184261031</v>
      </c>
      <c r="D59" s="27">
        <f t="shared" si="3"/>
        <v>25</v>
      </c>
      <c r="E59" s="27">
        <v>16</v>
      </c>
      <c r="F59" s="27">
        <v>9</v>
      </c>
      <c r="G59" s="27">
        <f t="shared" si="1"/>
        <v>109</v>
      </c>
      <c r="H59" s="27">
        <v>62</v>
      </c>
      <c r="I59" s="33">
        <v>47</v>
      </c>
    </row>
    <row r="60" spans="1:20" x14ac:dyDescent="0.25">
      <c r="A60" s="10" t="s">
        <v>15</v>
      </c>
      <c r="B60" s="27">
        <f t="shared" si="8"/>
        <v>6</v>
      </c>
      <c r="C60" s="32">
        <f t="shared" si="2"/>
        <v>0.28790786948176583</v>
      </c>
      <c r="D60" s="27">
        <f t="shared" si="3"/>
        <v>0</v>
      </c>
      <c r="E60" s="27"/>
      <c r="F60" s="27"/>
      <c r="G60" s="27">
        <f t="shared" si="1"/>
        <v>6</v>
      </c>
      <c r="H60" s="27">
        <v>4</v>
      </c>
      <c r="I60" s="33">
        <v>2</v>
      </c>
    </row>
    <row r="61" spans="1:20" x14ac:dyDescent="0.25">
      <c r="A61" s="13" t="s">
        <v>16</v>
      </c>
      <c r="B61" s="27">
        <f t="shared" ref="B61" si="16">D61+G61</f>
        <v>15</v>
      </c>
      <c r="C61" s="32">
        <f t="shared" ref="C61" si="17">B61/B$11*100</f>
        <v>0.71976967370441458</v>
      </c>
      <c r="D61" s="27">
        <f t="shared" si="3"/>
        <v>0</v>
      </c>
      <c r="E61" s="27"/>
      <c r="F61" s="27"/>
      <c r="G61" s="27">
        <f t="shared" si="1"/>
        <v>15</v>
      </c>
      <c r="H61" s="27">
        <v>9</v>
      </c>
      <c r="I61" s="33">
        <v>6</v>
      </c>
    </row>
    <row r="62" spans="1:20" x14ac:dyDescent="0.25">
      <c r="A62" s="10"/>
      <c r="B62" s="27">
        <f t="shared" si="8"/>
        <v>0</v>
      </c>
      <c r="C62" s="27">
        <f t="shared" si="2"/>
        <v>0</v>
      </c>
      <c r="D62" s="27">
        <f t="shared" si="3"/>
        <v>0</v>
      </c>
      <c r="E62" s="27"/>
      <c r="F62" s="27"/>
      <c r="G62" s="27">
        <f t="shared" si="1"/>
        <v>0</v>
      </c>
      <c r="H62" s="27"/>
      <c r="I62" s="33"/>
    </row>
    <row r="63" spans="1:20" s="2" customFormat="1" x14ac:dyDescent="0.25">
      <c r="A63" s="12" t="s">
        <v>24</v>
      </c>
      <c r="B63" s="29">
        <f>D63+G63</f>
        <v>151</v>
      </c>
      <c r="C63" s="30">
        <f t="shared" si="2"/>
        <v>7.2456813819577732</v>
      </c>
      <c r="D63" s="29">
        <f t="shared" si="3"/>
        <v>30</v>
      </c>
      <c r="E63" s="29">
        <f>SUM(E64:E67)</f>
        <v>23</v>
      </c>
      <c r="F63" s="29">
        <f>SUM(F64:F67)</f>
        <v>7</v>
      </c>
      <c r="G63" s="29">
        <f t="shared" si="1"/>
        <v>121</v>
      </c>
      <c r="H63" s="29">
        <f>SUM(H64:H67)</f>
        <v>71</v>
      </c>
      <c r="I63" s="34">
        <f>SUM(I64:I67)</f>
        <v>50</v>
      </c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x14ac:dyDescent="0.25">
      <c r="A64" s="13" t="s">
        <v>13</v>
      </c>
      <c r="B64" s="27">
        <f>D64+G64</f>
        <v>14</v>
      </c>
      <c r="C64" s="32">
        <f t="shared" si="2"/>
        <v>0.67178502879078694</v>
      </c>
      <c r="D64" s="27">
        <f>E64+F64</f>
        <v>8</v>
      </c>
      <c r="E64" s="27">
        <v>7</v>
      </c>
      <c r="F64" s="27">
        <v>1</v>
      </c>
      <c r="G64" s="27">
        <f t="shared" si="1"/>
        <v>6</v>
      </c>
      <c r="H64" s="27">
        <v>4</v>
      </c>
      <c r="I64" s="33">
        <v>2</v>
      </c>
    </row>
    <row r="65" spans="1:9" x14ac:dyDescent="0.25">
      <c r="A65" s="13" t="s">
        <v>14</v>
      </c>
      <c r="B65" s="27">
        <f t="shared" si="8"/>
        <v>122</v>
      </c>
      <c r="C65" s="32">
        <f t="shared" si="2"/>
        <v>5.8541266794625724</v>
      </c>
      <c r="D65" s="27">
        <f t="shared" si="3"/>
        <v>21</v>
      </c>
      <c r="E65" s="27">
        <v>15</v>
      </c>
      <c r="F65" s="27">
        <v>6</v>
      </c>
      <c r="G65" s="27">
        <f t="shared" si="1"/>
        <v>101</v>
      </c>
      <c r="H65" s="27">
        <v>60</v>
      </c>
      <c r="I65" s="33">
        <v>41</v>
      </c>
    </row>
    <row r="66" spans="1:9" x14ac:dyDescent="0.25">
      <c r="A66" s="10" t="s">
        <v>15</v>
      </c>
      <c r="B66" s="27">
        <f t="shared" si="8"/>
        <v>6</v>
      </c>
      <c r="C66" s="32">
        <f t="shared" si="2"/>
        <v>0.28790786948176583</v>
      </c>
      <c r="D66" s="27">
        <f t="shared" si="3"/>
        <v>0</v>
      </c>
      <c r="E66" s="27"/>
      <c r="F66" s="27"/>
      <c r="G66" s="27">
        <f>H66+I66</f>
        <v>6</v>
      </c>
      <c r="H66" s="27">
        <v>1</v>
      </c>
      <c r="I66" s="33">
        <v>5</v>
      </c>
    </row>
    <row r="67" spans="1:9" x14ac:dyDescent="0.25">
      <c r="A67" s="26" t="s">
        <v>16</v>
      </c>
      <c r="B67" s="35">
        <f t="shared" ref="B67" si="18">D67+G67</f>
        <v>9</v>
      </c>
      <c r="C67" s="36">
        <f t="shared" ref="C67" si="19">B67/B$11*100</f>
        <v>0.43186180422264875</v>
      </c>
      <c r="D67" s="35">
        <f t="shared" si="3"/>
        <v>1</v>
      </c>
      <c r="E67" s="35">
        <v>1</v>
      </c>
      <c r="F67" s="35"/>
      <c r="G67" s="35">
        <f t="shared" si="1"/>
        <v>8</v>
      </c>
      <c r="H67" s="35">
        <v>6</v>
      </c>
      <c r="I67" s="37">
        <v>2</v>
      </c>
    </row>
    <row r="68" spans="1:9" x14ac:dyDescent="0.25">
      <c r="A68" s="14" t="s">
        <v>25</v>
      </c>
    </row>
    <row r="69" spans="1:9" x14ac:dyDescent="0.25">
      <c r="A69" s="14" t="s">
        <v>26</v>
      </c>
    </row>
  </sheetData>
  <mergeCells count="15">
    <mergeCell ref="C8:C9"/>
    <mergeCell ref="E8:F8"/>
    <mergeCell ref="G8:G9"/>
    <mergeCell ref="H8:I8"/>
    <mergeCell ref="A1:I1"/>
    <mergeCell ref="A2:I2"/>
    <mergeCell ref="A3:I3"/>
    <mergeCell ref="A5:A9"/>
    <mergeCell ref="B5:I5"/>
    <mergeCell ref="D7:F7"/>
    <mergeCell ref="G7:I7"/>
    <mergeCell ref="D8:D9"/>
    <mergeCell ref="D6:I6"/>
    <mergeCell ref="B6:C7"/>
    <mergeCell ref="B8:B9"/>
  </mergeCells>
  <printOptions horizontalCentered="1"/>
  <pageMargins left="0.78740157480314965" right="0.70866141732283472" top="0.78740157480314965" bottom="0.59055118110236227" header="0.31496062992125984" footer="0.31496062992125984"/>
  <pageSetup scale="58" orientation="portrait" r:id="rId1"/>
  <ignoredErrors>
    <ignoredError sqref="G11:G3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95bf99-24e0-4882-8195-e9d4d8693026" xsi:nil="true"/>
    <lcf76f155ced4ddcb4097134ff3c332f xmlns="62f58b04-9c33-490c-ba7e-c6fd6f91e41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63F1AC4F304B42B3941098A75A78F0" ma:contentTypeVersion="16" ma:contentTypeDescription="Crear nuevo documento." ma:contentTypeScope="" ma:versionID="23b106097983f3c21dcb9af6b8d44e10">
  <xsd:schema xmlns:xsd="http://www.w3.org/2001/XMLSchema" xmlns:xs="http://www.w3.org/2001/XMLSchema" xmlns:p="http://schemas.microsoft.com/office/2006/metadata/properties" xmlns:ns2="62f58b04-9c33-490c-ba7e-c6fd6f91e41a" xmlns:ns3="2e95bf99-24e0-4882-8195-e9d4d8693026" targetNamespace="http://schemas.microsoft.com/office/2006/metadata/properties" ma:root="true" ma:fieldsID="bd5d6d5d09f62cae812f00a7708af242" ns2:_="" ns3:_="">
    <xsd:import namespace="62f58b04-9c33-490c-ba7e-c6fd6f91e41a"/>
    <xsd:import namespace="2e95bf99-24e0-4882-8195-e9d4d86930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58b04-9c33-490c-ba7e-c6fd6f91e4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1348c8ee-fc48-4349-a3df-b5c7dc9d70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5bf99-24e0-4882-8195-e9d4d869302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8314d53-b12d-4311-bbaa-916fdb83fc8d}" ma:internalName="TaxCatchAll" ma:showField="CatchAllData" ma:web="2e95bf99-24e0-4882-8195-e9d4d86930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FF1816-9F46-4AE6-AA30-5CBE5958AA8A}">
  <ds:schemaRefs>
    <ds:schemaRef ds:uri="http://purl.org/dc/elements/1.1/"/>
    <ds:schemaRef ds:uri="2e95bf99-24e0-4882-8195-e9d4d8693026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62f58b04-9c33-490c-ba7e-c6fd6f91e41a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2F93A56-18D1-415E-8654-696FBAD530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4DB77C-4DFD-4B49-A2AA-3F147D35B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f58b04-9c33-490c-ba7e-c6fd6f91e41a"/>
    <ds:schemaRef ds:uri="2e95bf99-24e0-4882-8195-e9d4d8693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Docentes</vt:lpstr>
      <vt:lpstr>Docentes!Área_de_impresión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2026-05-21T16:16:55Z</cp:lastPrinted>
  <dcterms:created xsi:type="dcterms:W3CDTF">2010-09-22T21:04:36Z</dcterms:created>
  <dcterms:modified xsi:type="dcterms:W3CDTF">2026-05-21T16:24:26Z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0x0101000563F1AC4F304B42B3941098A75A78F0</vt:lpwstr>
  </property>
</Properties>
</file>