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lcsalcedo\Desktop\POBLACIÓN IEI NOVIEMBRE, 2025\"/>
    </mc:Choice>
  </mc:AlternateContent>
  <bookViews>
    <workbookView xWindow="0" yWindow="0" windowWidth="18825" windowHeight="12120" activeTab="3"/>
  </bookViews>
  <sheets>
    <sheet name="Formato 1 AL 7_2025" sheetId="1" r:id="rId1"/>
    <sheet name="Formato 8 AL 14_2025 " sheetId="2" r:id="rId2"/>
    <sheet name="Formato 15 AL 21_2025  " sheetId="5" r:id="rId3"/>
    <sheet name="Formato 22 AL 28" sheetId="4" r:id="rId4"/>
  </sheets>
  <definedNames>
    <definedName name="_xlchart.v1.0" localSheetId="2" hidden="1">'Formato 15 AL 21_2025  '!$K$14</definedName>
    <definedName name="_xlchart.v1.0" localSheetId="3" hidden="1">'Formato 22 AL 28'!$K$14</definedName>
    <definedName name="_xlchart.v1.0" localSheetId="1" hidden="1">'Formato 8 AL 14_2025 '!$K$14</definedName>
    <definedName name="_xlchart.v1.0" hidden="1">'Formato 1 AL 7_2025'!$K$14</definedName>
    <definedName name="_xlchart.v1.1" localSheetId="2" hidden="1">'Formato 15 AL 21_2025  '!$K$15:$K$26</definedName>
    <definedName name="_xlchart.v1.1" localSheetId="3" hidden="1">'Formato 22 AL 28'!$K$15:$K$26</definedName>
    <definedName name="_xlchart.v1.1" localSheetId="1" hidden="1">'Formato 8 AL 14_2025 '!$K$15:$K$26</definedName>
    <definedName name="_xlchart.v1.1" hidden="1">'Formato 1 AL 7_2025'!$K$15:$K$26</definedName>
    <definedName name="_xlchart.v1.10" localSheetId="2" hidden="1">'Formato 15 AL 21_2025  '!$P$14</definedName>
    <definedName name="_xlchart.v1.10" localSheetId="3" hidden="1">'Formato 22 AL 28'!$P$14</definedName>
    <definedName name="_xlchart.v1.10" localSheetId="1" hidden="1">'Formato 8 AL 14_2025 '!$P$14</definedName>
    <definedName name="_xlchart.v1.10" hidden="1">'Formato 1 AL 7_2025'!$P$14</definedName>
    <definedName name="_xlchart.v1.11" localSheetId="2" hidden="1">'Formato 15 AL 21_2025  '!$P$15:$P$26</definedName>
    <definedName name="_xlchart.v1.11" localSheetId="3" hidden="1">'Formato 22 AL 28'!$P$15:$P$26</definedName>
    <definedName name="_xlchart.v1.11" localSheetId="1" hidden="1">'Formato 8 AL 14_2025 '!$P$15:$P$26</definedName>
    <definedName name="_xlchart.v1.11" hidden="1">'Formato 1 AL 7_2025'!$P$15:$P$26</definedName>
    <definedName name="_xlchart.v1.12" localSheetId="2" hidden="1">'Formato 15 AL 21_2025  '!$K$14</definedName>
    <definedName name="_xlchart.v1.12" localSheetId="3" hidden="1">'Formato 22 AL 28'!$K$14</definedName>
    <definedName name="_xlchart.v1.12" localSheetId="1" hidden="1">'Formato 8 AL 14_2025 '!$K$14</definedName>
    <definedName name="_xlchart.v1.12" hidden="1">'Formato 1 AL 7_2025'!$K$14</definedName>
    <definedName name="_xlchart.v1.13" localSheetId="2" hidden="1">'Formato 15 AL 21_2025  '!$K$15:$K$26</definedName>
    <definedName name="_xlchart.v1.13" localSheetId="3" hidden="1">'Formato 22 AL 28'!$K$15:$K$26</definedName>
    <definedName name="_xlchart.v1.13" localSheetId="1" hidden="1">'Formato 8 AL 14_2025 '!$K$15:$K$26</definedName>
    <definedName name="_xlchart.v1.13" hidden="1">'Formato 1 AL 7_2025'!$K$15:$K$26</definedName>
    <definedName name="_xlchart.v1.14" localSheetId="2" hidden="1">'Formato 15 AL 21_2025  '!$L$14</definedName>
    <definedName name="_xlchart.v1.14" localSheetId="3" hidden="1">'Formato 22 AL 28'!$L$14</definedName>
    <definedName name="_xlchart.v1.14" localSheetId="1" hidden="1">'Formato 8 AL 14_2025 '!$L$14</definedName>
    <definedName name="_xlchart.v1.14" hidden="1">'Formato 1 AL 7_2025'!$L$14</definedName>
    <definedName name="_xlchart.v1.15" localSheetId="2" hidden="1">'Formato 15 AL 21_2025  '!$L$15:$L$26</definedName>
    <definedName name="_xlchart.v1.15" localSheetId="3" hidden="1">'Formato 22 AL 28'!$L$15:$L$26</definedName>
    <definedName name="_xlchart.v1.15" localSheetId="1" hidden="1">'Formato 8 AL 14_2025 '!$L$15:$L$26</definedName>
    <definedName name="_xlchart.v1.15" hidden="1">'Formato 1 AL 7_2025'!$L$15:$L$26</definedName>
    <definedName name="_xlchart.v1.16" localSheetId="2" hidden="1">'Formato 15 AL 21_2025  '!$M$14</definedName>
    <definedName name="_xlchart.v1.16" localSheetId="3" hidden="1">'Formato 22 AL 28'!$M$14</definedName>
    <definedName name="_xlchart.v1.16" localSheetId="1" hidden="1">'Formato 8 AL 14_2025 '!$M$14</definedName>
    <definedName name="_xlchart.v1.16" hidden="1">'Formato 1 AL 7_2025'!$M$14</definedName>
    <definedName name="_xlchart.v1.17" localSheetId="2" hidden="1">'Formato 15 AL 21_2025  '!$M$15:$M$26</definedName>
    <definedName name="_xlchart.v1.17" localSheetId="3" hidden="1">'Formato 22 AL 28'!$M$15:$M$26</definedName>
    <definedName name="_xlchart.v1.17" localSheetId="1" hidden="1">'Formato 8 AL 14_2025 '!$M$15:$M$26</definedName>
    <definedName name="_xlchart.v1.17" hidden="1">'Formato 1 AL 7_2025'!$M$15:$M$26</definedName>
    <definedName name="_xlchart.v1.18" localSheetId="2" hidden="1">'Formato 15 AL 21_2025  '!$N$14</definedName>
    <definedName name="_xlchart.v1.18" localSheetId="3" hidden="1">'Formato 22 AL 28'!$N$14</definedName>
    <definedName name="_xlchart.v1.18" localSheetId="1" hidden="1">'Formato 8 AL 14_2025 '!$N$14</definedName>
    <definedName name="_xlchart.v1.18" hidden="1">'Formato 1 AL 7_2025'!$N$14</definedName>
    <definedName name="_xlchart.v1.19" localSheetId="2" hidden="1">'Formato 15 AL 21_2025  '!$N$15:$N$26</definedName>
    <definedName name="_xlchart.v1.19" localSheetId="3" hidden="1">'Formato 22 AL 28'!$N$15:$N$26</definedName>
    <definedName name="_xlchart.v1.19" localSheetId="1" hidden="1">'Formato 8 AL 14_2025 '!$N$15:$N$26</definedName>
    <definedName name="_xlchart.v1.19" hidden="1">'Formato 1 AL 7_2025'!$N$15:$N$26</definedName>
    <definedName name="_xlchart.v1.2" localSheetId="2" hidden="1">'Formato 15 AL 21_2025  '!$L$14</definedName>
    <definedName name="_xlchart.v1.2" localSheetId="3" hidden="1">'Formato 22 AL 28'!$L$14</definedName>
    <definedName name="_xlchart.v1.2" localSheetId="1" hidden="1">'Formato 8 AL 14_2025 '!$L$14</definedName>
    <definedName name="_xlchart.v1.2" hidden="1">'Formato 1 AL 7_2025'!$L$14</definedName>
    <definedName name="_xlchart.v1.20" localSheetId="2" hidden="1">'Formato 15 AL 21_2025  '!$O$14</definedName>
    <definedName name="_xlchart.v1.20" localSheetId="3" hidden="1">'Formato 22 AL 28'!$O$14</definedName>
    <definedName name="_xlchart.v1.20" localSheetId="1" hidden="1">'Formato 8 AL 14_2025 '!$O$14</definedName>
    <definedName name="_xlchart.v1.20" hidden="1">'Formato 1 AL 7_2025'!$O$14</definedName>
    <definedName name="_xlchart.v1.21" localSheetId="2" hidden="1">'Formato 15 AL 21_2025  '!$O$15:$O$26</definedName>
    <definedName name="_xlchart.v1.21" localSheetId="3" hidden="1">'Formato 22 AL 28'!$O$15:$O$26</definedName>
    <definedName name="_xlchart.v1.21" localSheetId="1" hidden="1">'Formato 8 AL 14_2025 '!$O$15:$O$26</definedName>
    <definedName name="_xlchart.v1.21" hidden="1">'Formato 1 AL 7_2025'!$O$15:$O$26</definedName>
    <definedName name="_xlchart.v1.22" localSheetId="2" hidden="1">'Formato 15 AL 21_2025  '!$P$14</definedName>
    <definedName name="_xlchart.v1.22" localSheetId="3" hidden="1">'Formato 22 AL 28'!$P$14</definedName>
    <definedName name="_xlchart.v1.22" localSheetId="1" hidden="1">'Formato 8 AL 14_2025 '!$P$14</definedName>
    <definedName name="_xlchart.v1.22" hidden="1">'Formato 1 AL 7_2025'!$P$14</definedName>
    <definedName name="_xlchart.v1.23" localSheetId="2" hidden="1">'Formato 15 AL 21_2025  '!$P$15:$P$26</definedName>
    <definedName name="_xlchart.v1.23" localSheetId="3" hidden="1">'Formato 22 AL 28'!$P$15:$P$26</definedName>
    <definedName name="_xlchart.v1.23" localSheetId="1" hidden="1">'Formato 8 AL 14_2025 '!$P$15:$P$26</definedName>
    <definedName name="_xlchart.v1.23" hidden="1">'Formato 1 AL 7_2025'!$P$15:$P$26</definedName>
    <definedName name="_xlchart.v1.24" localSheetId="2" hidden="1">'Formato 15 AL 21_2025  '!$K$14</definedName>
    <definedName name="_xlchart.v1.24" localSheetId="3" hidden="1">'Formato 22 AL 28'!$K$14</definedName>
    <definedName name="_xlchart.v1.24" localSheetId="1" hidden="1">'Formato 8 AL 14_2025 '!$K$14</definedName>
    <definedName name="_xlchart.v1.24" hidden="1">'Formato 1 AL 7_2025'!$K$14</definedName>
    <definedName name="_xlchart.v1.25" localSheetId="2" hidden="1">'Formato 15 AL 21_2025  '!$K$15:$K$26</definedName>
    <definedName name="_xlchart.v1.25" localSheetId="3" hidden="1">'Formato 22 AL 28'!$K$15:$K$26</definedName>
    <definedName name="_xlchart.v1.25" localSheetId="1" hidden="1">'Formato 8 AL 14_2025 '!$K$15:$K$26</definedName>
    <definedName name="_xlchart.v1.25" hidden="1">'Formato 1 AL 7_2025'!$K$15:$K$26</definedName>
    <definedName name="_xlchart.v1.26" localSheetId="2" hidden="1">'Formato 15 AL 21_2025  '!$L$14</definedName>
    <definedName name="_xlchart.v1.26" localSheetId="3" hidden="1">'Formato 22 AL 28'!$L$14</definedName>
    <definedName name="_xlchart.v1.26" localSheetId="1" hidden="1">'Formato 8 AL 14_2025 '!$L$14</definedName>
    <definedName name="_xlchart.v1.26" hidden="1">'Formato 1 AL 7_2025'!$L$14</definedName>
    <definedName name="_xlchart.v1.27" localSheetId="2" hidden="1">'Formato 15 AL 21_2025  '!$L$15:$L$26</definedName>
    <definedName name="_xlchart.v1.27" localSheetId="3" hidden="1">'Formato 22 AL 28'!$L$15:$L$26</definedName>
    <definedName name="_xlchart.v1.27" localSheetId="1" hidden="1">'Formato 8 AL 14_2025 '!$L$15:$L$26</definedName>
    <definedName name="_xlchart.v1.27" hidden="1">'Formato 1 AL 7_2025'!$L$15:$L$26</definedName>
    <definedName name="_xlchart.v1.28" localSheetId="2" hidden="1">'Formato 15 AL 21_2025  '!$M$14</definedName>
    <definedName name="_xlchart.v1.28" localSheetId="3" hidden="1">'Formato 22 AL 28'!$M$14</definedName>
    <definedName name="_xlchart.v1.28" localSheetId="1" hidden="1">'Formato 8 AL 14_2025 '!$M$14</definedName>
    <definedName name="_xlchart.v1.28" hidden="1">'Formato 1 AL 7_2025'!$M$14</definedName>
    <definedName name="_xlchart.v1.29" localSheetId="2" hidden="1">'Formato 15 AL 21_2025  '!$M$15:$M$26</definedName>
    <definedName name="_xlchart.v1.29" localSheetId="3" hidden="1">'Formato 22 AL 28'!$M$15:$M$26</definedName>
    <definedName name="_xlchart.v1.29" localSheetId="1" hidden="1">'Formato 8 AL 14_2025 '!$M$15:$M$26</definedName>
    <definedName name="_xlchart.v1.29" hidden="1">'Formato 1 AL 7_2025'!$M$15:$M$26</definedName>
    <definedName name="_xlchart.v1.3" localSheetId="2" hidden="1">'Formato 15 AL 21_2025  '!$L$15:$L$26</definedName>
    <definedName name="_xlchart.v1.3" localSheetId="3" hidden="1">'Formato 22 AL 28'!$L$15:$L$26</definedName>
    <definedName name="_xlchart.v1.3" localSheetId="1" hidden="1">'Formato 8 AL 14_2025 '!$L$15:$L$26</definedName>
    <definedName name="_xlchart.v1.3" hidden="1">'Formato 1 AL 7_2025'!$L$15:$L$26</definedName>
    <definedName name="_xlchart.v1.30" localSheetId="2" hidden="1">'Formato 15 AL 21_2025  '!$N$14</definedName>
    <definedName name="_xlchart.v1.30" localSheetId="3" hidden="1">'Formato 22 AL 28'!$N$14</definedName>
    <definedName name="_xlchart.v1.30" localSheetId="1" hidden="1">'Formato 8 AL 14_2025 '!$N$14</definedName>
    <definedName name="_xlchart.v1.30" hidden="1">'Formato 1 AL 7_2025'!$N$14</definedName>
    <definedName name="_xlchart.v1.31" localSheetId="2" hidden="1">'Formato 15 AL 21_2025  '!$N$15:$N$26</definedName>
    <definedName name="_xlchart.v1.31" localSheetId="3" hidden="1">'Formato 22 AL 28'!$N$15:$N$26</definedName>
    <definedName name="_xlchart.v1.31" localSheetId="1" hidden="1">'Formato 8 AL 14_2025 '!$N$15:$N$26</definedName>
    <definedName name="_xlchart.v1.31" hidden="1">'Formato 1 AL 7_2025'!$N$15:$N$26</definedName>
    <definedName name="_xlchart.v1.32" localSheetId="2" hidden="1">'Formato 15 AL 21_2025  '!$O$14</definedName>
    <definedName name="_xlchart.v1.32" localSheetId="3" hidden="1">'Formato 22 AL 28'!$O$14</definedName>
    <definedName name="_xlchart.v1.32" localSheetId="1" hidden="1">'Formato 8 AL 14_2025 '!$O$14</definedName>
    <definedName name="_xlchart.v1.32" hidden="1">'Formato 1 AL 7_2025'!$O$14</definedName>
    <definedName name="_xlchart.v1.33" localSheetId="2" hidden="1">'Formato 15 AL 21_2025  '!$O$15:$O$26</definedName>
    <definedName name="_xlchart.v1.33" localSheetId="3" hidden="1">'Formato 22 AL 28'!$O$15:$O$26</definedName>
    <definedName name="_xlchart.v1.33" localSheetId="1" hidden="1">'Formato 8 AL 14_2025 '!$O$15:$O$26</definedName>
    <definedName name="_xlchart.v1.33" hidden="1">'Formato 1 AL 7_2025'!$O$15:$O$26</definedName>
    <definedName name="_xlchart.v1.34" localSheetId="2" hidden="1">'Formato 15 AL 21_2025  '!$P$14</definedName>
    <definedName name="_xlchart.v1.34" localSheetId="3" hidden="1">'Formato 22 AL 28'!$P$14</definedName>
    <definedName name="_xlchart.v1.34" localSheetId="1" hidden="1">'Formato 8 AL 14_2025 '!$P$14</definedName>
    <definedName name="_xlchart.v1.34" hidden="1">'Formato 1 AL 7_2025'!$P$14</definedName>
    <definedName name="_xlchart.v1.35" localSheetId="2" hidden="1">'Formato 15 AL 21_2025  '!$P$15:$P$26</definedName>
    <definedName name="_xlchart.v1.35" localSheetId="3" hidden="1">'Formato 22 AL 28'!$P$15:$P$26</definedName>
    <definedName name="_xlchart.v1.35" localSheetId="1" hidden="1">'Formato 8 AL 14_2025 '!$P$15:$P$26</definedName>
    <definedName name="_xlchart.v1.35" hidden="1">'Formato 1 AL 7_2025'!$P$15:$P$26</definedName>
    <definedName name="_xlchart.v1.36" localSheetId="2" hidden="1">'Formato 15 AL 21_2025  '!$K$14</definedName>
    <definedName name="_xlchart.v1.36" localSheetId="3" hidden="1">'Formato 22 AL 28'!$K$14</definedName>
    <definedName name="_xlchart.v1.36" localSheetId="1" hidden="1">'Formato 8 AL 14_2025 '!$K$14</definedName>
    <definedName name="_xlchart.v1.36" hidden="1">'Formato 1 AL 7_2025'!$K$14</definedName>
    <definedName name="_xlchart.v1.37" localSheetId="2" hidden="1">'Formato 15 AL 21_2025  '!$K$15:$K$26</definedName>
    <definedName name="_xlchart.v1.37" localSheetId="3" hidden="1">'Formato 22 AL 28'!$K$15:$K$26</definedName>
    <definedName name="_xlchart.v1.37" localSheetId="1" hidden="1">'Formato 8 AL 14_2025 '!$K$15:$K$26</definedName>
    <definedName name="_xlchart.v1.37" hidden="1">'Formato 1 AL 7_2025'!$K$15:$K$26</definedName>
    <definedName name="_xlchart.v1.38" localSheetId="2" hidden="1">'Formato 15 AL 21_2025  '!$L$14</definedName>
    <definedName name="_xlchart.v1.38" localSheetId="3" hidden="1">'Formato 22 AL 28'!$L$14</definedName>
    <definedName name="_xlchart.v1.38" localSheetId="1" hidden="1">'Formato 8 AL 14_2025 '!$L$14</definedName>
    <definedName name="_xlchart.v1.38" hidden="1">'Formato 1 AL 7_2025'!$L$14</definedName>
    <definedName name="_xlchart.v1.39" localSheetId="2" hidden="1">'Formato 15 AL 21_2025  '!$L$15:$L$26</definedName>
    <definedName name="_xlchart.v1.39" localSheetId="3" hidden="1">'Formato 22 AL 28'!$L$15:$L$26</definedName>
    <definedName name="_xlchart.v1.39" localSheetId="1" hidden="1">'Formato 8 AL 14_2025 '!$L$15:$L$26</definedName>
    <definedName name="_xlchart.v1.39" hidden="1">'Formato 1 AL 7_2025'!$L$15:$L$26</definedName>
    <definedName name="_xlchart.v1.4" localSheetId="2" hidden="1">'Formato 15 AL 21_2025  '!$M$14</definedName>
    <definedName name="_xlchart.v1.4" localSheetId="3" hidden="1">'Formato 22 AL 28'!$M$14</definedName>
    <definedName name="_xlchart.v1.4" localSheetId="1" hidden="1">'Formato 8 AL 14_2025 '!$M$14</definedName>
    <definedName name="_xlchart.v1.4" hidden="1">'Formato 1 AL 7_2025'!$M$14</definedName>
    <definedName name="_xlchart.v1.40" localSheetId="2" hidden="1">'Formato 15 AL 21_2025  '!$M$14</definedName>
    <definedName name="_xlchart.v1.40" localSheetId="3" hidden="1">'Formato 22 AL 28'!$M$14</definedName>
    <definedName name="_xlchart.v1.40" localSheetId="1" hidden="1">'Formato 8 AL 14_2025 '!$M$14</definedName>
    <definedName name="_xlchart.v1.40" hidden="1">'Formato 1 AL 7_2025'!$M$14</definedName>
    <definedName name="_xlchart.v1.41" localSheetId="2" hidden="1">'Formato 15 AL 21_2025  '!$M$15:$M$26</definedName>
    <definedName name="_xlchart.v1.41" localSheetId="3" hidden="1">'Formato 22 AL 28'!$M$15:$M$26</definedName>
    <definedName name="_xlchart.v1.41" localSheetId="1" hidden="1">'Formato 8 AL 14_2025 '!$M$15:$M$26</definedName>
    <definedName name="_xlchart.v1.41" hidden="1">'Formato 1 AL 7_2025'!$M$15:$M$26</definedName>
    <definedName name="_xlchart.v1.42" localSheetId="2" hidden="1">'Formato 15 AL 21_2025  '!$N$14</definedName>
    <definedName name="_xlchart.v1.42" localSheetId="3" hidden="1">'Formato 22 AL 28'!$N$14</definedName>
    <definedName name="_xlchart.v1.42" localSheetId="1" hidden="1">'Formato 8 AL 14_2025 '!$N$14</definedName>
    <definedName name="_xlchart.v1.42" hidden="1">'Formato 1 AL 7_2025'!$N$14</definedName>
    <definedName name="_xlchart.v1.43" localSheetId="2" hidden="1">'Formato 15 AL 21_2025  '!$N$15:$N$26</definedName>
    <definedName name="_xlchart.v1.43" localSheetId="3" hidden="1">'Formato 22 AL 28'!$N$15:$N$26</definedName>
    <definedName name="_xlchart.v1.43" localSheetId="1" hidden="1">'Formato 8 AL 14_2025 '!$N$15:$N$26</definedName>
    <definedName name="_xlchart.v1.43" hidden="1">'Formato 1 AL 7_2025'!$N$15:$N$26</definedName>
    <definedName name="_xlchart.v1.44" localSheetId="2" hidden="1">'Formato 15 AL 21_2025  '!$O$14</definedName>
    <definedName name="_xlchart.v1.44" localSheetId="3" hidden="1">'Formato 22 AL 28'!$O$14</definedName>
    <definedName name="_xlchart.v1.44" localSheetId="1" hidden="1">'Formato 8 AL 14_2025 '!$O$14</definedName>
    <definedName name="_xlchart.v1.44" hidden="1">'Formato 1 AL 7_2025'!$O$14</definedName>
    <definedName name="_xlchart.v1.45" localSheetId="2" hidden="1">'Formato 15 AL 21_2025  '!$O$15:$O$26</definedName>
    <definedName name="_xlchart.v1.45" localSheetId="3" hidden="1">'Formato 22 AL 28'!$O$15:$O$26</definedName>
    <definedName name="_xlchart.v1.45" localSheetId="1" hidden="1">'Formato 8 AL 14_2025 '!$O$15:$O$26</definedName>
    <definedName name="_xlchart.v1.45" hidden="1">'Formato 1 AL 7_2025'!$O$15:$O$26</definedName>
    <definedName name="_xlchart.v1.46" localSheetId="2" hidden="1">'Formato 15 AL 21_2025  '!$P$14</definedName>
    <definedName name="_xlchart.v1.46" localSheetId="3" hidden="1">'Formato 22 AL 28'!$P$14</definedName>
    <definedName name="_xlchart.v1.46" localSheetId="1" hidden="1">'Formato 8 AL 14_2025 '!$P$14</definedName>
    <definedName name="_xlchart.v1.46" hidden="1">'Formato 1 AL 7_2025'!$P$14</definedName>
    <definedName name="_xlchart.v1.47" localSheetId="2" hidden="1">'Formato 15 AL 21_2025  '!$P$15:$P$26</definedName>
    <definedName name="_xlchart.v1.47" localSheetId="3" hidden="1">'Formato 22 AL 28'!$P$15:$P$26</definedName>
    <definedName name="_xlchart.v1.47" localSheetId="1" hidden="1">'Formato 8 AL 14_2025 '!$P$15:$P$26</definedName>
    <definedName name="_xlchart.v1.47" hidden="1">'Formato 1 AL 7_2025'!$P$15:$P$26</definedName>
    <definedName name="_xlchart.v1.5" localSheetId="2" hidden="1">'Formato 15 AL 21_2025  '!$M$15:$M$26</definedName>
    <definedName name="_xlchart.v1.5" localSheetId="3" hidden="1">'Formato 22 AL 28'!$M$15:$M$26</definedName>
    <definedName name="_xlchart.v1.5" localSheetId="1" hidden="1">'Formato 8 AL 14_2025 '!$M$15:$M$26</definedName>
    <definedName name="_xlchart.v1.5" hidden="1">'Formato 1 AL 7_2025'!$M$15:$M$26</definedName>
    <definedName name="_xlchart.v1.6" localSheetId="2" hidden="1">'Formato 15 AL 21_2025  '!$N$14</definedName>
    <definedName name="_xlchart.v1.6" localSheetId="3" hidden="1">'Formato 22 AL 28'!$N$14</definedName>
    <definedName name="_xlchart.v1.6" localSheetId="1" hidden="1">'Formato 8 AL 14_2025 '!$N$14</definedName>
    <definedName name="_xlchart.v1.6" hidden="1">'Formato 1 AL 7_2025'!$N$14</definedName>
    <definedName name="_xlchart.v1.7" localSheetId="2" hidden="1">'Formato 15 AL 21_2025  '!$N$15:$N$26</definedName>
    <definedName name="_xlchart.v1.7" localSheetId="3" hidden="1">'Formato 22 AL 28'!$N$15:$N$26</definedName>
    <definedName name="_xlchart.v1.7" localSheetId="1" hidden="1">'Formato 8 AL 14_2025 '!$N$15:$N$26</definedName>
    <definedName name="_xlchart.v1.7" hidden="1">'Formato 1 AL 7_2025'!$N$15:$N$26</definedName>
    <definedName name="_xlchart.v1.8" localSheetId="2" hidden="1">'Formato 15 AL 21_2025  '!$O$14</definedName>
    <definedName name="_xlchart.v1.8" localSheetId="3" hidden="1">'Formato 22 AL 28'!$O$14</definedName>
    <definedName name="_xlchart.v1.8" localSheetId="1" hidden="1">'Formato 8 AL 14_2025 '!$O$14</definedName>
    <definedName name="_xlchart.v1.8" hidden="1">'Formato 1 AL 7_2025'!$O$14</definedName>
    <definedName name="_xlchart.v1.9" localSheetId="2" hidden="1">'Formato 15 AL 21_2025  '!$O$15:$O$26</definedName>
    <definedName name="_xlchart.v1.9" localSheetId="3" hidden="1">'Formato 22 AL 28'!$O$15:$O$26</definedName>
    <definedName name="_xlchart.v1.9" localSheetId="1" hidden="1">'Formato 8 AL 14_2025 '!$O$15:$O$26</definedName>
    <definedName name="_xlchart.v1.9" hidden="1">'Formato 1 AL 7_2025'!$O$15:$O$26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2" i="5" l="1"/>
  <c r="G42" i="5" s="1"/>
  <c r="F41" i="5"/>
  <c r="D41" i="5"/>
  <c r="F40" i="5"/>
  <c r="F39" i="5" s="1"/>
  <c r="D40" i="5"/>
  <c r="B40" i="5" s="1"/>
  <c r="B39" i="5" s="1"/>
  <c r="D39" i="5"/>
  <c r="F38" i="5"/>
  <c r="F37" i="5" s="1"/>
  <c r="D38" i="5"/>
  <c r="D37" i="5" s="1"/>
  <c r="F36" i="5"/>
  <c r="D36" i="5"/>
  <c r="B36" i="5"/>
  <c r="F35" i="5"/>
  <c r="D35" i="5"/>
  <c r="B35" i="5" s="1"/>
  <c r="F34" i="5"/>
  <c r="F33" i="5" s="1"/>
  <c r="D34" i="5"/>
  <c r="P26" i="5"/>
  <c r="M26" i="5"/>
  <c r="B26" i="5"/>
  <c r="G26" i="5" s="1"/>
  <c r="O25" i="5"/>
  <c r="N25" i="5"/>
  <c r="P25" i="5" s="1"/>
  <c r="L25" i="5"/>
  <c r="K25" i="5"/>
  <c r="F25" i="5"/>
  <c r="D25" i="5"/>
  <c r="P24" i="5"/>
  <c r="M24" i="5"/>
  <c r="J24" i="5" s="1"/>
  <c r="G24" i="5"/>
  <c r="E24" i="5"/>
  <c r="B24" i="5"/>
  <c r="P23" i="5"/>
  <c r="O23" i="5"/>
  <c r="N23" i="5"/>
  <c r="L23" i="5"/>
  <c r="K23" i="5"/>
  <c r="F23" i="5"/>
  <c r="G23" i="5" s="1"/>
  <c r="D23" i="5"/>
  <c r="E23" i="5" s="1"/>
  <c r="C23" i="5" s="1"/>
  <c r="B23" i="5"/>
  <c r="P22" i="5"/>
  <c r="M22" i="5"/>
  <c r="B22" i="5"/>
  <c r="G22" i="5" s="1"/>
  <c r="O21" i="5"/>
  <c r="N21" i="5"/>
  <c r="L21" i="5"/>
  <c r="K21" i="5"/>
  <c r="F21" i="5"/>
  <c r="D21" i="5"/>
  <c r="P20" i="5"/>
  <c r="M20" i="5"/>
  <c r="J20" i="5" s="1"/>
  <c r="B20" i="5"/>
  <c r="G20" i="5" s="1"/>
  <c r="P19" i="5"/>
  <c r="M19" i="5"/>
  <c r="B19" i="5"/>
  <c r="G19" i="5" s="1"/>
  <c r="P18" i="5"/>
  <c r="M18" i="5"/>
  <c r="B18" i="5"/>
  <c r="E18" i="5" s="1"/>
  <c r="O17" i="5"/>
  <c r="N17" i="5"/>
  <c r="L17" i="5"/>
  <c r="K17" i="5"/>
  <c r="F17" i="5"/>
  <c r="D17" i="5"/>
  <c r="E26" i="5" l="1"/>
  <c r="C26" i="5" s="1"/>
  <c r="B25" i="5"/>
  <c r="G25" i="5" s="1"/>
  <c r="E25" i="5"/>
  <c r="J26" i="5"/>
  <c r="K16" i="5"/>
  <c r="L16" i="5"/>
  <c r="N16" i="5"/>
  <c r="P21" i="5"/>
  <c r="C24" i="5"/>
  <c r="D16" i="5"/>
  <c r="E39" i="5"/>
  <c r="G39" i="5"/>
  <c r="C39" i="5" s="1"/>
  <c r="E40" i="5"/>
  <c r="C40" i="5" s="1"/>
  <c r="E19" i="5"/>
  <c r="J19" i="5"/>
  <c r="E20" i="5"/>
  <c r="C20" i="5" s="1"/>
  <c r="E36" i="5"/>
  <c r="G36" i="5"/>
  <c r="B17" i="5"/>
  <c r="G18" i="5"/>
  <c r="C18" i="5" s="1"/>
  <c r="G17" i="5"/>
  <c r="J18" i="5"/>
  <c r="B21" i="5"/>
  <c r="E21" i="5" s="1"/>
  <c r="E22" i="5"/>
  <c r="C22" i="5" s="1"/>
  <c r="O16" i="5"/>
  <c r="J22" i="5"/>
  <c r="B38" i="5"/>
  <c r="B37" i="5" s="1"/>
  <c r="E37" i="5" s="1"/>
  <c r="G35" i="5"/>
  <c r="E41" i="5"/>
  <c r="C19" i="5"/>
  <c r="F32" i="5"/>
  <c r="C36" i="5"/>
  <c r="D33" i="5"/>
  <c r="B34" i="5"/>
  <c r="B33" i="5" s="1"/>
  <c r="G33" i="5" s="1"/>
  <c r="F16" i="5"/>
  <c r="E17" i="5"/>
  <c r="M21" i="5"/>
  <c r="M23" i="5"/>
  <c r="J23" i="5" s="1"/>
  <c r="M25" i="5"/>
  <c r="J25" i="5" s="1"/>
  <c r="G34" i="5"/>
  <c r="E35" i="5"/>
  <c r="G40" i="5"/>
  <c r="P17" i="5"/>
  <c r="B41" i="5"/>
  <c r="G41" i="5" s="1"/>
  <c r="E42" i="5"/>
  <c r="C42" i="5" s="1"/>
  <c r="M17" i="5"/>
  <c r="B42" i="4"/>
  <c r="G42" i="4" s="1"/>
  <c r="F41" i="4"/>
  <c r="D41" i="4"/>
  <c r="F39" i="4"/>
  <c r="D39" i="4"/>
  <c r="F38" i="4"/>
  <c r="F37" i="4" s="1"/>
  <c r="D38" i="4"/>
  <c r="D37" i="4" s="1"/>
  <c r="F35" i="4"/>
  <c r="D35" i="4"/>
  <c r="B35" i="4" s="1"/>
  <c r="F34" i="4"/>
  <c r="D34" i="4"/>
  <c r="P26" i="4"/>
  <c r="M26" i="4"/>
  <c r="B26" i="4"/>
  <c r="G26" i="4" s="1"/>
  <c r="O25" i="4"/>
  <c r="N25" i="4"/>
  <c r="L25" i="4"/>
  <c r="K25" i="4"/>
  <c r="F25" i="4"/>
  <c r="D25" i="4"/>
  <c r="P24" i="4"/>
  <c r="M24" i="4"/>
  <c r="B24" i="4"/>
  <c r="G24" i="4" s="1"/>
  <c r="O23" i="4"/>
  <c r="P23" i="4" s="1"/>
  <c r="N23" i="4"/>
  <c r="L23" i="4"/>
  <c r="K23" i="4"/>
  <c r="F23" i="4"/>
  <c r="D23" i="4"/>
  <c r="P22" i="4"/>
  <c r="M22" i="4"/>
  <c r="J22" i="4" s="1"/>
  <c r="B22" i="4"/>
  <c r="G22" i="4" s="1"/>
  <c r="O21" i="4"/>
  <c r="P21" i="4" s="1"/>
  <c r="N21" i="4"/>
  <c r="L21" i="4"/>
  <c r="K21" i="4"/>
  <c r="F21" i="4"/>
  <c r="D21" i="4"/>
  <c r="P20" i="4"/>
  <c r="M20" i="4"/>
  <c r="B20" i="4"/>
  <c r="G20" i="4" s="1"/>
  <c r="P19" i="4"/>
  <c r="M19" i="4"/>
  <c r="B19" i="4"/>
  <c r="G19" i="4" s="1"/>
  <c r="P18" i="4"/>
  <c r="M18" i="4"/>
  <c r="G18" i="4"/>
  <c r="B18" i="4"/>
  <c r="E18" i="4" s="1"/>
  <c r="O17" i="4"/>
  <c r="N17" i="4"/>
  <c r="N16" i="4" s="1"/>
  <c r="L17" i="4"/>
  <c r="K17" i="4"/>
  <c r="F17" i="4"/>
  <c r="D17" i="4"/>
  <c r="D16" i="4" s="1"/>
  <c r="P25" i="4" l="1"/>
  <c r="B40" i="4"/>
  <c r="B39" i="4" s="1"/>
  <c r="G39" i="4" s="1"/>
  <c r="J24" i="4"/>
  <c r="K16" i="4"/>
  <c r="C18" i="4"/>
  <c r="G21" i="5"/>
  <c r="C25" i="5"/>
  <c r="P16" i="5"/>
  <c r="J21" i="5"/>
  <c r="B16" i="5"/>
  <c r="E16" i="5" s="1"/>
  <c r="C17" i="5"/>
  <c r="C21" i="5"/>
  <c r="G38" i="5"/>
  <c r="E38" i="5"/>
  <c r="G37" i="5"/>
  <c r="C37" i="5" s="1"/>
  <c r="M16" i="5"/>
  <c r="J16" i="5" s="1"/>
  <c r="J17" i="5"/>
  <c r="C41" i="5"/>
  <c r="E34" i="5"/>
  <c r="C34" i="5" s="1"/>
  <c r="C35" i="5"/>
  <c r="D32" i="5"/>
  <c r="E33" i="5"/>
  <c r="C33" i="5" s="1"/>
  <c r="B25" i="4"/>
  <c r="E25" i="4" s="1"/>
  <c r="E26" i="4"/>
  <c r="C26" i="4" s="1"/>
  <c r="J26" i="4"/>
  <c r="C24" i="4"/>
  <c r="B23" i="4"/>
  <c r="G23" i="4" s="1"/>
  <c r="E23" i="4"/>
  <c r="E24" i="4"/>
  <c r="E40" i="4"/>
  <c r="E22" i="4"/>
  <c r="C22" i="4" s="1"/>
  <c r="B21" i="4"/>
  <c r="G21" i="4" s="1"/>
  <c r="L16" i="4"/>
  <c r="B38" i="4"/>
  <c r="B37" i="4" s="1"/>
  <c r="G37" i="4" s="1"/>
  <c r="O16" i="4"/>
  <c r="P16" i="4" s="1"/>
  <c r="E20" i="4"/>
  <c r="C20" i="4" s="1"/>
  <c r="B17" i="4"/>
  <c r="E17" i="4" s="1"/>
  <c r="J20" i="4"/>
  <c r="B36" i="4"/>
  <c r="G36" i="4" s="1"/>
  <c r="E19" i="4"/>
  <c r="C19" i="4" s="1"/>
  <c r="J19" i="4"/>
  <c r="F33" i="4"/>
  <c r="F32" i="4" s="1"/>
  <c r="D33" i="4"/>
  <c r="D32" i="4" s="1"/>
  <c r="B34" i="4"/>
  <c r="G34" i="4" s="1"/>
  <c r="C34" i="4" s="1"/>
  <c r="J18" i="4"/>
  <c r="E34" i="4"/>
  <c r="G35" i="4"/>
  <c r="E39" i="4"/>
  <c r="F16" i="4"/>
  <c r="B16" i="4" s="1"/>
  <c r="E16" i="4" s="1"/>
  <c r="M21" i="4"/>
  <c r="J21" i="4" s="1"/>
  <c r="M23" i="4"/>
  <c r="J23" i="4" s="1"/>
  <c r="M25" i="4"/>
  <c r="J25" i="4" s="1"/>
  <c r="E35" i="4"/>
  <c r="G40" i="4"/>
  <c r="P17" i="4"/>
  <c r="B41" i="4"/>
  <c r="G41" i="4" s="1"/>
  <c r="E42" i="4"/>
  <c r="C42" i="4" s="1"/>
  <c r="M17" i="4"/>
  <c r="C35" i="4" l="1"/>
  <c r="C39" i="4"/>
  <c r="C40" i="4"/>
  <c r="E21" i="4"/>
  <c r="G38" i="4"/>
  <c r="E37" i="4"/>
  <c r="C37" i="4" s="1"/>
  <c r="E38" i="4"/>
  <c r="G17" i="4"/>
  <c r="C17" i="4" s="1"/>
  <c r="G16" i="5"/>
  <c r="C16" i="5" s="1"/>
  <c r="C38" i="5"/>
  <c r="B32" i="5"/>
  <c r="G32" i="5" s="1"/>
  <c r="G25" i="4"/>
  <c r="C25" i="4" s="1"/>
  <c r="C23" i="4"/>
  <c r="C21" i="4"/>
  <c r="B33" i="4"/>
  <c r="E33" i="4" s="1"/>
  <c r="E36" i="4"/>
  <c r="C36" i="4" s="1"/>
  <c r="B32" i="4"/>
  <c r="E32" i="4" s="1"/>
  <c r="E41" i="4"/>
  <c r="C41" i="4" s="1"/>
  <c r="M16" i="4"/>
  <c r="J16" i="4" s="1"/>
  <c r="J17" i="4"/>
  <c r="G16" i="4"/>
  <c r="C16" i="4" s="1"/>
  <c r="B42" i="2"/>
  <c r="G42" i="2" s="1"/>
  <c r="F41" i="2"/>
  <c r="D41" i="2"/>
  <c r="F40" i="2"/>
  <c r="F39" i="2" s="1"/>
  <c r="D40" i="2"/>
  <c r="F38" i="2"/>
  <c r="D38" i="2"/>
  <c r="D37" i="2" s="1"/>
  <c r="F36" i="2"/>
  <c r="D36" i="2"/>
  <c r="F35" i="2"/>
  <c r="D35" i="2"/>
  <c r="D33" i="2" s="1"/>
  <c r="F34" i="2"/>
  <c r="B34" i="2" s="1"/>
  <c r="D34" i="2"/>
  <c r="P26" i="2"/>
  <c r="M26" i="2"/>
  <c r="M25" i="2" s="1"/>
  <c r="B26" i="2"/>
  <c r="E26" i="2" s="1"/>
  <c r="O25" i="2"/>
  <c r="P25" i="2" s="1"/>
  <c r="N25" i="2"/>
  <c r="L25" i="2"/>
  <c r="K25" i="2"/>
  <c r="F25" i="2"/>
  <c r="D25" i="2"/>
  <c r="P24" i="2"/>
  <c r="M24" i="2"/>
  <c r="B24" i="2"/>
  <c r="E24" i="2" s="1"/>
  <c r="P23" i="2"/>
  <c r="O23" i="2"/>
  <c r="N23" i="2"/>
  <c r="L23" i="2"/>
  <c r="K23" i="2"/>
  <c r="F23" i="2"/>
  <c r="D23" i="2"/>
  <c r="B23" i="2"/>
  <c r="P22" i="2"/>
  <c r="M22" i="2"/>
  <c r="M21" i="2" s="1"/>
  <c r="B22" i="2"/>
  <c r="E22" i="2" s="1"/>
  <c r="P21" i="2"/>
  <c r="O21" i="2"/>
  <c r="N21" i="2"/>
  <c r="L21" i="2"/>
  <c r="K21" i="2"/>
  <c r="F21" i="2"/>
  <c r="D21" i="2"/>
  <c r="B21" i="2"/>
  <c r="P20" i="2"/>
  <c r="M20" i="2"/>
  <c r="J20" i="2"/>
  <c r="B20" i="2"/>
  <c r="E20" i="2" s="1"/>
  <c r="P19" i="2"/>
  <c r="M19" i="2"/>
  <c r="B19" i="2"/>
  <c r="G19" i="2" s="1"/>
  <c r="P18" i="2"/>
  <c r="M18" i="2"/>
  <c r="G18" i="2"/>
  <c r="B18" i="2"/>
  <c r="E18" i="2" s="1"/>
  <c r="C18" i="2" s="1"/>
  <c r="O17" i="2"/>
  <c r="N17" i="2"/>
  <c r="L17" i="2"/>
  <c r="K17" i="2"/>
  <c r="F17" i="2"/>
  <c r="D17" i="2"/>
  <c r="C38" i="4" l="1"/>
  <c r="E32" i="5"/>
  <c r="C32" i="5" s="1"/>
  <c r="J26" i="2"/>
  <c r="B25" i="2"/>
  <c r="E25" i="2" s="1"/>
  <c r="G26" i="2"/>
  <c r="C26" i="2" s="1"/>
  <c r="O16" i="2"/>
  <c r="P16" i="2" s="1"/>
  <c r="L16" i="2"/>
  <c r="J25" i="2"/>
  <c r="N16" i="2"/>
  <c r="J24" i="2"/>
  <c r="K16" i="2"/>
  <c r="M23" i="2"/>
  <c r="J23" i="2" s="1"/>
  <c r="G20" i="2"/>
  <c r="J18" i="2"/>
  <c r="E34" i="2"/>
  <c r="C34" i="2" s="1"/>
  <c r="G33" i="4"/>
  <c r="C33" i="4" s="1"/>
  <c r="G32" i="4"/>
  <c r="C32" i="4" s="1"/>
  <c r="G21" i="2"/>
  <c r="E21" i="2"/>
  <c r="C21" i="2" s="1"/>
  <c r="G22" i="2"/>
  <c r="C22" i="2" s="1"/>
  <c r="J22" i="2"/>
  <c r="J21" i="2"/>
  <c r="G23" i="2"/>
  <c r="G24" i="2"/>
  <c r="C24" i="2" s="1"/>
  <c r="E23" i="2"/>
  <c r="D16" i="2"/>
  <c r="D39" i="2"/>
  <c r="D32" i="2"/>
  <c r="B40" i="2"/>
  <c r="B39" i="2" s="1"/>
  <c r="G39" i="2" s="1"/>
  <c r="C20" i="2"/>
  <c r="F33" i="2"/>
  <c r="B36" i="2"/>
  <c r="E36" i="2" s="1"/>
  <c r="E19" i="2"/>
  <c r="C19" i="2" s="1"/>
  <c r="J19" i="2"/>
  <c r="G34" i="2"/>
  <c r="B17" i="2"/>
  <c r="G17" i="2" s="1"/>
  <c r="P17" i="2"/>
  <c r="B35" i="2"/>
  <c r="B33" i="2" s="1"/>
  <c r="F37" i="2"/>
  <c r="B41" i="2"/>
  <c r="E41" i="2" s="1"/>
  <c r="E42" i="2"/>
  <c r="C42" i="2" s="1"/>
  <c r="B38" i="2"/>
  <c r="B37" i="2" s="1"/>
  <c r="E37" i="2" s="1"/>
  <c r="F16" i="2"/>
  <c r="M17" i="2"/>
  <c r="P26" i="1"/>
  <c r="M26" i="1"/>
  <c r="M25" i="1" s="1"/>
  <c r="O25" i="1"/>
  <c r="N25" i="1"/>
  <c r="L25" i="1"/>
  <c r="K25" i="1"/>
  <c r="P24" i="1"/>
  <c r="M24" i="1"/>
  <c r="J24" i="1" s="1"/>
  <c r="O23" i="1"/>
  <c r="P23" i="1" s="1"/>
  <c r="N23" i="1"/>
  <c r="L23" i="1"/>
  <c r="K23" i="1"/>
  <c r="P22" i="1"/>
  <c r="M22" i="1"/>
  <c r="J22" i="1" s="1"/>
  <c r="O21" i="1"/>
  <c r="P21" i="1" s="1"/>
  <c r="N21" i="1"/>
  <c r="L21" i="1"/>
  <c r="K21" i="1"/>
  <c r="P20" i="1"/>
  <c r="M20" i="1"/>
  <c r="P19" i="1"/>
  <c r="M19" i="1"/>
  <c r="P18" i="1"/>
  <c r="M18" i="1"/>
  <c r="O17" i="1"/>
  <c r="N17" i="1"/>
  <c r="M17" i="1"/>
  <c r="L17" i="1"/>
  <c r="K17" i="1"/>
  <c r="G41" i="2" l="1"/>
  <c r="C41" i="2"/>
  <c r="G25" i="2"/>
  <c r="C25" i="2" s="1"/>
  <c r="C23" i="2"/>
  <c r="E39" i="2"/>
  <c r="C39" i="2" s="1"/>
  <c r="G40" i="2"/>
  <c r="J20" i="1"/>
  <c r="M23" i="1"/>
  <c r="J18" i="1"/>
  <c r="G37" i="2"/>
  <c r="C37" i="2" s="1"/>
  <c r="G38" i="2"/>
  <c r="E40" i="2"/>
  <c r="G36" i="2"/>
  <c r="C36" i="2" s="1"/>
  <c r="G35" i="2"/>
  <c r="G33" i="2"/>
  <c r="E33" i="2"/>
  <c r="E17" i="2"/>
  <c r="C17" i="2" s="1"/>
  <c r="F32" i="2"/>
  <c r="M16" i="2"/>
  <c r="J16" i="2" s="1"/>
  <c r="J17" i="2"/>
  <c r="E38" i="2"/>
  <c r="E35" i="2"/>
  <c r="C35" i="2" s="1"/>
  <c r="B16" i="2"/>
  <c r="E16" i="2" s="1"/>
  <c r="K16" i="1"/>
  <c r="L16" i="1"/>
  <c r="M21" i="1"/>
  <c r="J21" i="1" s="1"/>
  <c r="J23" i="1"/>
  <c r="P25" i="1"/>
  <c r="J25" i="1" s="1"/>
  <c r="O16" i="1"/>
  <c r="J26" i="1"/>
  <c r="P17" i="1"/>
  <c r="J17" i="1" s="1"/>
  <c r="N16" i="1"/>
  <c r="J19" i="1"/>
  <c r="C40" i="2" l="1"/>
  <c r="C38" i="2"/>
  <c r="C33" i="2"/>
  <c r="G16" i="2"/>
  <c r="C16" i="2" s="1"/>
  <c r="B32" i="2"/>
  <c r="E32" i="2" s="1"/>
  <c r="M16" i="1"/>
  <c r="P16" i="1"/>
  <c r="G32" i="2" l="1"/>
  <c r="C32" i="2" s="1"/>
  <c r="J16" i="1"/>
  <c r="D34" i="1" l="1"/>
  <c r="F41" i="1" l="1"/>
  <c r="D41" i="1"/>
  <c r="F40" i="1"/>
  <c r="D40" i="1"/>
  <c r="F38" i="1"/>
  <c r="D38" i="1"/>
  <c r="F35" i="1"/>
  <c r="D35" i="1"/>
  <c r="F34" i="1"/>
  <c r="B26" i="1"/>
  <c r="F25" i="1"/>
  <c r="D25" i="1"/>
  <c r="B24" i="1"/>
  <c r="F23" i="1"/>
  <c r="D23" i="1"/>
  <c r="B22" i="1"/>
  <c r="G22" i="1" s="1"/>
  <c r="F21" i="1"/>
  <c r="D21" i="1"/>
  <c r="B20" i="1"/>
  <c r="G20" i="1" s="1"/>
  <c r="B19" i="1"/>
  <c r="G19" i="1" s="1"/>
  <c r="B18" i="1"/>
  <c r="F17" i="1"/>
  <c r="D17" i="1"/>
  <c r="E24" i="1" l="1"/>
  <c r="G24" i="1"/>
  <c r="E18" i="1"/>
  <c r="G18" i="1"/>
  <c r="C18" i="1" s="1"/>
  <c r="B25" i="1"/>
  <c r="G25" i="1" s="1"/>
  <c r="G26" i="1"/>
  <c r="B34" i="1"/>
  <c r="E34" i="1" s="1"/>
  <c r="F39" i="1"/>
  <c r="F37" i="1"/>
  <c r="B36" i="1"/>
  <c r="E36" i="1" s="1"/>
  <c r="B35" i="1"/>
  <c r="G35" i="1" s="1"/>
  <c r="E20" i="1"/>
  <c r="C20" i="1" s="1"/>
  <c r="B40" i="1"/>
  <c r="B39" i="1" s="1"/>
  <c r="E26" i="1"/>
  <c r="B23" i="1"/>
  <c r="E23" i="1" s="1"/>
  <c r="F16" i="1"/>
  <c r="B21" i="1"/>
  <c r="B42" i="1"/>
  <c r="D39" i="1"/>
  <c r="B38" i="1"/>
  <c r="B37" i="1" s="1"/>
  <c r="D37" i="1"/>
  <c r="D33" i="1"/>
  <c r="F33" i="1"/>
  <c r="B17" i="1"/>
  <c r="D16" i="1"/>
  <c r="E22" i="1"/>
  <c r="C22" i="1" s="1"/>
  <c r="E19" i="1"/>
  <c r="C19" i="1" s="1"/>
  <c r="G36" i="1" l="1"/>
  <c r="C36" i="1" s="1"/>
  <c r="C24" i="1"/>
  <c r="E25" i="1"/>
  <c r="C25" i="1" s="1"/>
  <c r="E21" i="1"/>
  <c r="G21" i="1"/>
  <c r="G23" i="1"/>
  <c r="G40" i="1"/>
  <c r="G34" i="1"/>
  <c r="C34" i="1" s="1"/>
  <c r="B41" i="1"/>
  <c r="G42" i="1"/>
  <c r="E17" i="1"/>
  <c r="G17" i="1"/>
  <c r="G39" i="1"/>
  <c r="G37" i="1"/>
  <c r="F32" i="1"/>
  <c r="G38" i="1"/>
  <c r="B33" i="1"/>
  <c r="E33" i="1" s="1"/>
  <c r="C26" i="1"/>
  <c r="E35" i="1"/>
  <c r="C35" i="1" s="1"/>
  <c r="E39" i="1"/>
  <c r="E40" i="1"/>
  <c r="C23" i="1"/>
  <c r="E42" i="1"/>
  <c r="D32" i="1"/>
  <c r="E38" i="1"/>
  <c r="E37" i="1"/>
  <c r="C37" i="1" s="1"/>
  <c r="B16" i="1"/>
  <c r="G16" i="1" s="1"/>
  <c r="C39" i="1" l="1"/>
  <c r="C17" i="1"/>
  <c r="C21" i="1"/>
  <c r="C40" i="1"/>
  <c r="E41" i="1"/>
  <c r="G41" i="1"/>
  <c r="B32" i="1"/>
  <c r="E32" i="1" s="1"/>
  <c r="G33" i="1"/>
  <c r="C33" i="1" s="1"/>
  <c r="C38" i="1"/>
  <c r="C42" i="1"/>
  <c r="E16" i="1"/>
  <c r="C16" i="1" s="1"/>
  <c r="G32" i="1" l="1"/>
  <c r="C32" i="1" s="1"/>
  <c r="C41" i="1"/>
</calcChain>
</file>

<file path=xl/sharedStrings.xml><?xml version="1.0" encoding="utf-8"?>
<sst xmlns="http://schemas.openxmlformats.org/spreadsheetml/2006/main" count="273" uniqueCount="45">
  <si>
    <t xml:space="preserve">CENTROS DE CUSTODIA Y CUMPLIMIENTO A NIVEL NACIONAL DEL </t>
  </si>
  <si>
    <t xml:space="preserve">INSTITUTO DE ESTUDIO INTERDISCIPLINARIOS </t>
  </si>
  <si>
    <t xml:space="preserve">DEPARTAMENTO DE ADMINISTRACIÓN </t>
  </si>
  <si>
    <t xml:space="preserve">ÁREA DE ESTADÍSTICA </t>
  </si>
  <si>
    <t xml:space="preserve">La población total hasta la fecha de adolescentes y jovenes adultos que </t>
  </si>
  <si>
    <t xml:space="preserve">se encuentran recluidos a nivel nacional en los centros de custodia y </t>
  </si>
  <si>
    <t xml:space="preserve">Centros </t>
  </si>
  <si>
    <t>Total general</t>
  </si>
  <si>
    <t>Menores</t>
  </si>
  <si>
    <t>Total menores</t>
  </si>
  <si>
    <t>Adultos</t>
  </si>
  <si>
    <t>Total adultos</t>
  </si>
  <si>
    <t xml:space="preserve">Total </t>
  </si>
  <si>
    <t>Porcentaje total</t>
  </si>
  <si>
    <t xml:space="preserve">Custodia </t>
  </si>
  <si>
    <t>Porcentaje custodia</t>
  </si>
  <si>
    <t xml:space="preserve">Cumplimiento </t>
  </si>
  <si>
    <t>Porcentaje cumplimiento</t>
  </si>
  <si>
    <t>Custodia</t>
  </si>
  <si>
    <t>Cumplimiento</t>
  </si>
  <si>
    <t>Total</t>
  </si>
  <si>
    <t xml:space="preserve">  Panamá </t>
  </si>
  <si>
    <t xml:space="preserve">    Centro de Cumplimiento de las Garzas </t>
  </si>
  <si>
    <t xml:space="preserve">    Centro de Custodia Arco Iris </t>
  </si>
  <si>
    <t xml:space="preserve">    Centro de Custodia y Cumplimiento Residencia Femenina </t>
  </si>
  <si>
    <t xml:space="preserve">  Colón </t>
  </si>
  <si>
    <t xml:space="preserve">    Centro de Custodia y Cumplimiento Basilio Lakas </t>
  </si>
  <si>
    <t xml:space="preserve">  Herrera </t>
  </si>
  <si>
    <t xml:space="preserve">     Centro de Custodia y Cumplimiento de Herrera </t>
  </si>
  <si>
    <t xml:space="preserve">  Chiriquí </t>
  </si>
  <si>
    <t xml:space="preserve">     Centro de Custodia y Cumplimiento Aurelio Granados Hijo </t>
  </si>
  <si>
    <t>Porcentaje menores</t>
  </si>
  <si>
    <t>Porcentaje adultos</t>
  </si>
  <si>
    <t xml:space="preserve">INFORME SEMANAL ESTADÍSTICO DE LA POBLACIÓN DE LOS </t>
  </si>
  <si>
    <t>….</t>
  </si>
  <si>
    <t>.</t>
  </si>
  <si>
    <t>SEMANA DEL  8  AL  14  NOVIEMBRE  DEL 2025</t>
  </si>
  <si>
    <t>SEMANA DEL  22  AL  28  NOVIEMBRE  DEL 2025</t>
  </si>
  <si>
    <t>cumplimiento hace un total de  618</t>
  </si>
  <si>
    <t>SEMANA DEL  1  AL  7  NOVIEMBRE  DEL 2025</t>
  </si>
  <si>
    <t>cumplimiento hace un total de 618</t>
  </si>
  <si>
    <t>SEMANA DEL  15  AL  21  NOVIEMBRE  DEL 2025</t>
  </si>
  <si>
    <t>cumplimiento hace un total de 610</t>
  </si>
  <si>
    <t xml:space="preserve"> </t>
  </si>
  <si>
    <t>cumplimiento hace un total de 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</si>
</sst>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1"/>
      <color rgb="FFFFFFFF"/>
      <name val="Arial"/>
      <family val="2"/>
    </font>
    <font>
      <b/>
      <sz val="11"/>
      <color rgb="FF00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104861"/>
        <bgColor rgb="FF104861"/>
      </patternFill>
    </fill>
  </fills>
  <borders count="12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10" fontId="4" fillId="0" borderId="8" xfId="0" applyNumberFormat="1" applyFont="1" applyBorder="1" applyAlignment="1">
      <alignment horizontal="right" vertical="center"/>
    </xf>
    <xf numFmtId="10" fontId="4" fillId="0" borderId="7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8" xfId="0" applyFont="1" applyBorder="1" applyAlignment="1">
      <alignment horizontal="right" vertical="center"/>
    </xf>
    <xf numFmtId="0" fontId="3" fillId="0" borderId="6" xfId="0" applyFont="1" applyBorder="1" applyAlignment="1">
      <alignment vertical="center"/>
    </xf>
    <xf numFmtId="0" fontId="3" fillId="0" borderId="7" xfId="0" applyFont="1" applyBorder="1" applyAlignment="1">
      <alignment horizontal="right" vertical="center"/>
    </xf>
    <xf numFmtId="10" fontId="5" fillId="0" borderId="8" xfId="0" applyNumberFormat="1" applyFont="1" applyBorder="1" applyAlignment="1">
      <alignment horizontal="right" vertical="center"/>
    </xf>
    <xf numFmtId="10" fontId="3" fillId="0" borderId="7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0" fontId="5" fillId="0" borderId="6" xfId="0" applyFont="1" applyBorder="1" applyAlignment="1">
      <alignment vertical="center"/>
    </xf>
    <xf numFmtId="0" fontId="5" fillId="0" borderId="7" xfId="0" applyFont="1" applyBorder="1" applyAlignment="1">
      <alignment horizontal="right" vertical="center"/>
    </xf>
    <xf numFmtId="10" fontId="5" fillId="0" borderId="7" xfId="0" applyNumberFormat="1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3" fillId="0" borderId="0" xfId="0" applyFont="1"/>
    <xf numFmtId="0" fontId="5" fillId="0" borderId="1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10" fontId="5" fillId="0" borderId="9" xfId="0" applyNumberFormat="1" applyFont="1" applyBorder="1" applyAlignment="1">
      <alignment horizontal="right" vertical="center"/>
    </xf>
    <xf numFmtId="10" fontId="5" fillId="0" borderId="2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/>
    <xf numFmtId="0" fontId="2" fillId="2" borderId="3" xfId="0" applyFont="1" applyFill="1" applyBorder="1" applyAlignment="1">
      <alignment horizontal="center" vertical="center"/>
    </xf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2" fillId="2" borderId="5" xfId="0" applyFont="1" applyFill="1" applyBorder="1" applyAlignment="1">
      <alignment horizontal="center" vertical="center"/>
    </xf>
    <xf numFmtId="0" fontId="0" fillId="0" borderId="0" xfId="0"/>
    <xf numFmtId="0" fontId="1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0" xfId="0"/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1 AL 7_2025'!$D$31,'Formato 1 AL 7_2025'!$F$31)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1 AL 7_2025'!$D$32,'Formato 1 AL 7_2025'!$F$32)</c:f>
              <c:numCache>
                <c:formatCode>General</c:formatCode>
                <c:ptCount val="2"/>
                <c:pt idx="0">
                  <c:v>257</c:v>
                </c:pt>
                <c:pt idx="1">
                  <c:v>361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1 AL 7_2025'!$K$14:$L$15,'Formato 1 AL 7_2025'!$N$14:$O$15)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1 AL 7_2025'!$K$16:$L$16,'Formato 1 AL 7_2025'!$N$16:$O$16)</c:f>
              <c:numCache>
                <c:formatCode>General</c:formatCode>
                <c:ptCount val="4"/>
                <c:pt idx="0">
                  <c:v>133</c:v>
                </c:pt>
                <c:pt idx="1">
                  <c:v>124</c:v>
                </c:pt>
                <c:pt idx="2">
                  <c:v>34</c:v>
                </c:pt>
                <c:pt idx="3">
                  <c:v>327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09874448"/>
        <c:axId val="210070240"/>
      </c:barChart>
      <c:catAx>
        <c:axId val="2098744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070240"/>
        <c:crosses val="autoZero"/>
        <c:auto val="1"/>
        <c:lblAlgn val="ctr"/>
        <c:lblOffset val="100"/>
        <c:noMultiLvlLbl val="0"/>
      </c:catAx>
      <c:valAx>
        <c:axId val="2100702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098744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('Formato 8 AL 14_2025 '!$D$31,'Formato 8 AL 14_2025 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8 AL 14_2025 '!$D$32,'Formato 8 AL 14_2025 '!$F$32)</c:f>
              <c:numCache>
                <c:formatCode>General</c:formatCode>
                <c:ptCount val="2"/>
                <c:pt idx="0">
                  <c:v>253</c:v>
                </c:pt>
                <c:pt idx="1">
                  <c:v>365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8 AL 14_2025 '!$K$14:$L$15,'Formato 8 AL 14_2025 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8 AL 14_2025 '!$K$16:$L$16,'Formato 8 AL 14_2025 '!$N$16:$O$16)</c:f>
              <c:numCache>
                <c:formatCode>General</c:formatCode>
                <c:ptCount val="4"/>
                <c:pt idx="0">
                  <c:v>129</c:v>
                </c:pt>
                <c:pt idx="1">
                  <c:v>124</c:v>
                </c:pt>
                <c:pt idx="2">
                  <c:v>34</c:v>
                </c:pt>
                <c:pt idx="3">
                  <c:v>331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10454400"/>
        <c:axId val="210455808"/>
      </c:barChart>
      <c:catAx>
        <c:axId val="2104544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455808"/>
        <c:crosses val="autoZero"/>
        <c:auto val="1"/>
        <c:lblAlgn val="ctr"/>
        <c:lblOffset val="100"/>
        <c:noMultiLvlLbl val="0"/>
      </c:catAx>
      <c:valAx>
        <c:axId val="2104558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4544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/>
            </c:extLst>
          </c:dLbls>
          <c:cat>
            <c:strRef>
              <c:f>('Formato 15 AL 21_2025  '!$D$31,'Formato 15 AL 21_2025  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15 AL 21_2025  '!$D$32,'Formato 15 AL 21_2025  '!$F$32)</c:f>
              <c:numCache>
                <c:formatCode>General</c:formatCode>
                <c:ptCount val="2"/>
                <c:pt idx="0">
                  <c:v>249</c:v>
                </c:pt>
                <c:pt idx="1">
                  <c:v>361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15 AL 21_2025  '!$K$14:$L$15,'Formato 15 AL 21_2025  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15 AL 21_2025  '!$K$16:$L$16,'Formato 15 AL 21_2025  '!$N$16:$O$16)</c:f>
              <c:numCache>
                <c:formatCode>General</c:formatCode>
                <c:ptCount val="4"/>
                <c:pt idx="0">
                  <c:v>126</c:v>
                </c:pt>
                <c:pt idx="1">
                  <c:v>123</c:v>
                </c:pt>
                <c:pt idx="2">
                  <c:v>31</c:v>
                </c:pt>
                <c:pt idx="3">
                  <c:v>330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10596904"/>
        <c:axId val="210597288"/>
      </c:barChart>
      <c:catAx>
        <c:axId val="210596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597288"/>
        <c:crosses val="autoZero"/>
        <c:auto val="1"/>
        <c:lblAlgn val="ctr"/>
        <c:lblOffset val="100"/>
        <c:noMultiLvlLbl val="0"/>
      </c:catAx>
      <c:valAx>
        <c:axId val="210597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5969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doughnut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>
                  <a:shade val="76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1">
                  <a:tint val="77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50" b="1" i="0" u="none" strike="noStrike" kern="1200" baseline="0">
                    <a:solidFill>
                      <a:schemeClr val="bg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 xmlns:c16r2="http://schemas.microsoft.com/office/drawing/2015/06/chart">
              <c:ext xmlns:c15="http://schemas.microsoft.com/office/drawing/2012/chart" uri="{CE6537A1-D6FC-4f65-9D91-7224C49458BB}">
                <c15:layout/>
              </c:ext>
            </c:extLst>
          </c:dLbls>
          <c:cat>
            <c:strRef>
              <c:f>('Formato 22 AL 28'!$D$31,'Formato 22 AL 28'!$F$31)</c:f>
              <c:strCache>
                <c:ptCount val="2"/>
                <c:pt idx="0">
                  <c:v>Menores</c:v>
                </c:pt>
                <c:pt idx="1">
                  <c:v>Adultos</c:v>
                </c:pt>
              </c:strCache>
            </c:strRef>
          </c:cat>
          <c:val>
            <c:numRef>
              <c:f>('Formato 22 AL 28'!$D$32,'Formato 22 AL 28'!$F$32)</c:f>
              <c:numCache>
                <c:formatCode>General</c:formatCode>
                <c:ptCount val="2"/>
                <c:pt idx="0">
                  <c:v>248</c:v>
                </c:pt>
                <c:pt idx="1">
                  <c:v>377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CE0-49D6-9069-7667B31B5B41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50"/>
      </c:doughnutChart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50">
          <a:solidFill>
            <a:schemeClr val="bg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threePt" dir="t"/>
            </a:scene3d>
            <a:sp3d prstMaterial="plastic">
              <a:bevelT w="63500"/>
              <a:bevelB w="82550"/>
            </a:sp3d>
          </c:spPr>
          <c:invertIfNegative val="0"/>
          <c:dPt>
            <c:idx val="3"/>
            <c:invertIfNegative val="0"/>
            <c:bubble3D val="0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solidFill>
                  <a:srgbClr val="000000"/>
                </a:solidFill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cene3d>
                <a:camera prst="orthographicFront"/>
                <a:lightRig rig="threePt" dir="t"/>
              </a:scene3d>
              <a:sp3d prstMaterial="plastic">
                <a:bevelT w="63500"/>
                <a:bevelB w="82550"/>
              </a:sp3d>
            </c:spPr>
            <c:extLst xmlns:c16r2="http://schemas.microsoft.com/office/drawing/2015/06/chart">
              <c:ext xmlns:c16="http://schemas.microsoft.com/office/drawing/2014/chart" uri="{C3380CC4-5D6E-409C-BE32-E72D297353CC}">
                <c16:uniqueId val="{00000004-BAFC-40BA-8DB4-22DECDB3075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s-PA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('Formato 22 AL 28'!$K$14:$L$15,'Formato 22 AL 28'!$N$14:$O$15)</c:f>
              <c:multiLvlStrCache>
                <c:ptCount val="4"/>
                <c:lvl>
                  <c:pt idx="0">
                    <c:v>Custodia</c:v>
                  </c:pt>
                  <c:pt idx="1">
                    <c:v>Cumplimiento</c:v>
                  </c:pt>
                  <c:pt idx="2">
                    <c:v>Custodia</c:v>
                  </c:pt>
                  <c:pt idx="3">
                    <c:v>Cumplimiento</c:v>
                  </c:pt>
                </c:lvl>
                <c:lvl>
                  <c:pt idx="0">
                    <c:v>Menores</c:v>
                  </c:pt>
                  <c:pt idx="2">
                    <c:v>Adultos</c:v>
                  </c:pt>
                </c:lvl>
              </c:multiLvlStrCache>
            </c:multiLvlStrRef>
          </c:cat>
          <c:val>
            <c:numRef>
              <c:f>('Formato 22 AL 28'!$K$16:$L$16,'Formato 22 AL 28'!$N$16:$O$16)</c:f>
              <c:numCache>
                <c:formatCode>General</c:formatCode>
                <c:ptCount val="4"/>
                <c:pt idx="0">
                  <c:v>136</c:v>
                </c:pt>
                <c:pt idx="1">
                  <c:v>123</c:v>
                </c:pt>
                <c:pt idx="2">
                  <c:v>34</c:v>
                </c:pt>
                <c:pt idx="3">
                  <c:v>332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AFC-40BA-8DB4-22DECDB3075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210372240"/>
        <c:axId val="210367536"/>
      </c:barChart>
      <c:catAx>
        <c:axId val="210372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rgbClr val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367536"/>
        <c:crosses val="autoZero"/>
        <c:auto val="1"/>
        <c:lblAlgn val="ctr"/>
        <c:lblOffset val="100"/>
        <c:noMultiLvlLbl val="0"/>
      </c:catAx>
      <c:valAx>
        <c:axId val="21036753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solidFill>
              <a:srgbClr val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s-PA"/>
          </a:p>
        </c:txPr>
        <c:crossAx val="210372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solidFill>
            <a:schemeClr val="tx1"/>
          </a:solidFill>
          <a:latin typeface="Arial" panose="020B0604020202020204" pitchFamily="34" charset="0"/>
          <a:cs typeface="Arial" panose="020B0604020202020204" pitchFamily="34" charset="0"/>
        </a:defRPr>
      </a:pPr>
      <a:endParaRPr lang="es-PA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lt1"/>
    </cs:fontRef>
  </cs:dataPoint>
  <cs:dataPoint3D>
    <cs:lnRef idx="0"/>
    <cs:fillRef idx="3">
      <cs:styleClr val="auto"/>
    </cs:fillRef>
    <cs:effectRef idx="3"/>
    <cs:fontRef idx="minor">
      <a:schemeClr val="lt1"/>
    </cs:fontRef>
  </cs:dataPoint3D>
  <cs:dataPointLine>
    <cs:lnRef idx="0">
      <cs:styleClr val="auto"/>
    </cs:lnRef>
    <cs:fillRef idx="3"/>
    <cs:effectRef idx="3"/>
    <cs:fontRef idx="minor">
      <a:schemeClr val="lt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lt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lt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8" name="Gráfico 7">
          <a:extLst>
            <a:ext uri="{FF2B5EF4-FFF2-40B4-BE49-F238E27FC236}">
              <a16:creationId xmlns="" xmlns:a16="http://schemas.microsoft.com/office/drawing/2014/main" id="{AC700E2D-65AF-0BCE-E2B7-4213B5AF70C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9" name="Gráfico 8">
          <a:extLst>
            <a:ext uri="{FF2B5EF4-FFF2-40B4-BE49-F238E27FC236}">
              <a16:creationId xmlns="" xmlns:a16="http://schemas.microsoft.com/office/drawing/2014/main" id="{1DFFB942-57B1-A43D-CCC9-D493A183940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60739</xdr:colOff>
      <xdr:row>42</xdr:row>
      <xdr:rowOff>146879</xdr:rowOff>
    </xdr:from>
    <xdr:to>
      <xdr:col>4</xdr:col>
      <xdr:colOff>883477</xdr:colOff>
      <xdr:row>61</xdr:row>
      <xdr:rowOff>138043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AC700E2D-65AF-0BCE-E2B7-4213B5AF70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88347</xdr:colOff>
      <xdr:row>28</xdr:row>
      <xdr:rowOff>77855</xdr:rowOff>
    </xdr:from>
    <xdr:to>
      <xdr:col>14</xdr:col>
      <xdr:colOff>579783</xdr:colOff>
      <xdr:row>51</xdr:row>
      <xdr:rowOff>96629</xdr:rowOff>
    </xdr:to>
    <xdr:graphicFrame macro="">
      <xdr:nvGraphicFramePr>
        <xdr:cNvPr id="3" name="Gráfico 2">
          <a:extLst>
            <a:ext uri="{FF2B5EF4-FFF2-40B4-BE49-F238E27FC236}">
              <a16:creationId xmlns="" xmlns:a16="http://schemas.microsoft.com/office/drawing/2014/main" id="{1DFFB942-57B1-A43D-CCC9-D493A183940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opLeftCell="A7" zoomScale="69" workbookViewId="0">
      <selection activeCell="A22" sqref="A22"/>
    </sheetView>
  </sheetViews>
  <sheetFormatPr baseColWidth="10" defaultRowHeight="15" x14ac:dyDescent="0.25"/>
  <cols>
    <col min="1" max="1" width="58.28515625" bestFit="1" customWidth="1"/>
    <col min="2" max="2" width="10.7109375" bestFit="1" customWidth="1"/>
    <col min="3" max="3" width="14.28515625" customWidth="1"/>
    <col min="4" max="4" width="14" customWidth="1"/>
    <col min="5" max="5" width="20" customWidth="1"/>
    <col min="6" max="6" width="15.85546875" bestFit="1" customWidth="1"/>
    <col min="7" max="7" width="17" customWidth="1"/>
    <col min="8" max="8" width="11.42578125" customWidth="1"/>
    <col min="9" max="9" width="58.28515625" bestFit="1" customWidth="1"/>
    <col min="10" max="10" width="10.7109375" customWidth="1"/>
    <col min="11" max="11" width="11.42578125" customWidth="1"/>
    <col min="12" max="12" width="14.7109375" bestFit="1" customWidth="1"/>
    <col min="13" max="14" width="11.42578125" customWidth="1"/>
    <col min="15" max="15" width="15.28515625" bestFit="1" customWidth="1"/>
    <col min="16" max="16" width="11.42578125" customWidth="1"/>
  </cols>
  <sheetData>
    <row r="1" spans="1:16" x14ac:dyDescent="0.25">
      <c r="A1" s="40" t="s">
        <v>33</v>
      </c>
      <c r="B1" s="40"/>
      <c r="C1" s="40"/>
      <c r="D1" s="40"/>
      <c r="E1" s="1"/>
      <c r="I1" t="s">
        <v>35</v>
      </c>
      <c r="K1" s="1"/>
      <c r="L1" s="1"/>
    </row>
    <row r="2" spans="1:16" x14ac:dyDescent="0.25">
      <c r="A2" s="40" t="s">
        <v>0</v>
      </c>
      <c r="B2" s="40"/>
      <c r="C2" s="40"/>
      <c r="D2" s="40"/>
      <c r="E2" s="1"/>
      <c r="I2" s="2"/>
      <c r="J2" s="2"/>
      <c r="K2" s="2"/>
      <c r="L2" s="2"/>
      <c r="M2" s="2"/>
      <c r="N2" s="2"/>
    </row>
    <row r="3" spans="1:16" x14ac:dyDescent="0.25">
      <c r="A3" s="40" t="s">
        <v>1</v>
      </c>
      <c r="B3" s="40"/>
      <c r="C3" s="40"/>
      <c r="D3" s="40"/>
      <c r="E3" s="1"/>
      <c r="I3" s="1"/>
    </row>
    <row r="4" spans="1:16" x14ac:dyDescent="0.25">
      <c r="I4" s="1"/>
    </row>
    <row r="5" spans="1:16" x14ac:dyDescent="0.25">
      <c r="A5" s="40" t="s">
        <v>2</v>
      </c>
      <c r="B5" s="40"/>
      <c r="C5" s="40"/>
      <c r="D5" s="40"/>
      <c r="E5" s="1"/>
      <c r="I5" s="1"/>
    </row>
    <row r="6" spans="1:16" x14ac:dyDescent="0.25">
      <c r="A6" s="40" t="s">
        <v>3</v>
      </c>
      <c r="B6" s="40"/>
      <c r="C6" s="40"/>
      <c r="D6" s="40"/>
      <c r="E6" s="1"/>
      <c r="I6" s="1"/>
    </row>
    <row r="7" spans="1:16" x14ac:dyDescent="0.25">
      <c r="A7" s="40" t="s">
        <v>39</v>
      </c>
      <c r="B7" s="40"/>
      <c r="C7" s="40"/>
      <c r="D7" s="40"/>
      <c r="E7" s="1"/>
      <c r="G7" s="33"/>
      <c r="H7" s="33"/>
      <c r="I7" s="1"/>
      <c r="J7" s="33"/>
      <c r="K7" s="33"/>
      <c r="L7" s="33"/>
      <c r="M7" s="33"/>
      <c r="N7" s="33"/>
      <c r="O7" s="33"/>
      <c r="P7" s="33"/>
    </row>
    <row r="8" spans="1:16" x14ac:dyDescent="0.25">
      <c r="A8" s="1"/>
      <c r="B8" s="1"/>
      <c r="C8" s="1"/>
      <c r="D8" s="1"/>
      <c r="E8" s="1"/>
      <c r="G8" s="33"/>
      <c r="H8" s="33"/>
      <c r="I8" s="1"/>
      <c r="J8" s="33"/>
      <c r="K8" s="33"/>
      <c r="L8" s="33"/>
      <c r="M8" s="33"/>
      <c r="N8" s="33"/>
      <c r="O8" s="33"/>
      <c r="P8" s="33"/>
    </row>
    <row r="9" spans="1:16" x14ac:dyDescent="0.25">
      <c r="A9" s="40" t="s">
        <v>4</v>
      </c>
      <c r="B9" s="40"/>
      <c r="C9" s="40"/>
      <c r="D9" s="40"/>
      <c r="E9" s="40"/>
      <c r="G9" s="33"/>
      <c r="H9" s="33"/>
      <c r="I9" s="45"/>
      <c r="J9" s="45"/>
      <c r="K9" s="45"/>
      <c r="L9" s="45"/>
      <c r="M9" s="45"/>
      <c r="N9" s="1"/>
      <c r="O9" s="33"/>
      <c r="P9" s="33"/>
    </row>
    <row r="10" spans="1:16" x14ac:dyDescent="0.25">
      <c r="A10" s="40" t="s">
        <v>5</v>
      </c>
      <c r="B10" s="40"/>
      <c r="C10" s="40"/>
      <c r="D10" s="40"/>
      <c r="E10" s="40"/>
      <c r="G10" s="33"/>
      <c r="H10" s="33"/>
      <c r="I10" s="33"/>
      <c r="J10" s="33"/>
      <c r="K10" s="33"/>
      <c r="L10" s="33"/>
      <c r="M10" s="33"/>
      <c r="N10" s="33"/>
      <c r="O10" s="33"/>
      <c r="P10" s="33"/>
    </row>
    <row r="11" spans="1:16" x14ac:dyDescent="0.25">
      <c r="A11" s="40" t="s">
        <v>38</v>
      </c>
      <c r="B11" s="40"/>
      <c r="C11" s="40"/>
      <c r="D11" s="40"/>
      <c r="E11" s="40"/>
      <c r="G11" s="33"/>
      <c r="H11" s="33"/>
      <c r="I11" s="33"/>
      <c r="J11" s="33"/>
      <c r="K11" s="33"/>
      <c r="L11" s="33"/>
      <c r="M11" s="33"/>
      <c r="N11" s="33"/>
      <c r="O11" s="33"/>
      <c r="P11" s="33"/>
    </row>
    <row r="12" spans="1:16" x14ac:dyDescent="0.25">
      <c r="A12" s="45"/>
      <c r="B12" s="45"/>
      <c r="C12" s="45"/>
      <c r="D12" s="45"/>
      <c r="E12" s="3"/>
      <c r="G12" s="33"/>
      <c r="H12" s="33"/>
      <c r="I12" s="33"/>
      <c r="J12" s="33"/>
      <c r="K12" s="33"/>
      <c r="L12" s="33"/>
      <c r="M12" s="33"/>
      <c r="N12" s="33"/>
      <c r="O12" s="33"/>
      <c r="P12" s="33"/>
    </row>
    <row r="14" spans="1:16" ht="15" customHeight="1" x14ac:dyDescent="0.25">
      <c r="G14" s="33"/>
      <c r="H14" s="33"/>
      <c r="I14" s="46" t="s">
        <v>6</v>
      </c>
      <c r="J14" s="48" t="s">
        <v>7</v>
      </c>
      <c r="K14" s="41" t="s">
        <v>8</v>
      </c>
      <c r="L14" s="42"/>
      <c r="M14" s="48" t="s">
        <v>9</v>
      </c>
      <c r="N14" s="41" t="s">
        <v>10</v>
      </c>
      <c r="O14" s="42"/>
      <c r="P14" s="43" t="s">
        <v>11</v>
      </c>
    </row>
    <row r="15" spans="1:16" ht="33.950000000000003" customHeight="1" x14ac:dyDescent="0.25">
      <c r="A15" s="4" t="s">
        <v>6</v>
      </c>
      <c r="B15" s="5" t="s">
        <v>12</v>
      </c>
      <c r="C15" s="6" t="s">
        <v>13</v>
      </c>
      <c r="D15" s="5" t="s">
        <v>14</v>
      </c>
      <c r="E15" s="7" t="s">
        <v>15</v>
      </c>
      <c r="F15" s="5" t="s">
        <v>16</v>
      </c>
      <c r="G15" s="7" t="s">
        <v>17</v>
      </c>
      <c r="H15" s="33"/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4"/>
    </row>
    <row r="16" spans="1:16" x14ac:dyDescent="0.25">
      <c r="A16" s="8" t="s">
        <v>20</v>
      </c>
      <c r="B16" s="9">
        <f>D16+F16</f>
        <v>618</v>
      </c>
      <c r="C16" s="10">
        <f>E16+G16</f>
        <v>1</v>
      </c>
      <c r="D16" s="9">
        <f>D17+D21+D23+D25</f>
        <v>169</v>
      </c>
      <c r="E16" s="11">
        <f t="shared" ref="E16:E26" si="0">D16/B16</f>
        <v>0.27346278317152106</v>
      </c>
      <c r="F16" s="9">
        <f>F17+F21+F23+F25</f>
        <v>449</v>
      </c>
      <c r="G16" s="11">
        <f t="shared" ref="G16:G26" si="1">F16/B16</f>
        <v>0.72653721682847894</v>
      </c>
      <c r="H16" s="33"/>
      <c r="I16" s="8" t="s">
        <v>20</v>
      </c>
      <c r="J16" s="12">
        <f t="shared" ref="J16:J26" si="2">M16+P16</f>
        <v>618</v>
      </c>
      <c r="K16" s="9">
        <f>K17+K21+K23+K25</f>
        <v>133</v>
      </c>
      <c r="L16" s="9">
        <f>L17+L21+L23+L25</f>
        <v>124</v>
      </c>
      <c r="M16" s="9">
        <f>M17+M21+M23+M25</f>
        <v>257</v>
      </c>
      <c r="N16" s="9">
        <f>N17+N21+N23+N25</f>
        <v>34</v>
      </c>
      <c r="O16" s="9">
        <f>O17+O21+O23+O25</f>
        <v>327</v>
      </c>
      <c r="P16" s="13">
        <f t="shared" ref="P16:P26" si="3">N16+O16</f>
        <v>361</v>
      </c>
    </row>
    <row r="17" spans="1:16" x14ac:dyDescent="0.25">
      <c r="A17" s="14" t="s">
        <v>21</v>
      </c>
      <c r="B17" s="15">
        <f>SUM(B18:B20)</f>
        <v>348</v>
      </c>
      <c r="C17" s="16">
        <f t="shared" ref="C17:C26" si="4">E17+G17</f>
        <v>1</v>
      </c>
      <c r="D17" s="15">
        <f>SUM(D18:D20)</f>
        <v>113</v>
      </c>
      <c r="E17" s="17">
        <f t="shared" si="0"/>
        <v>0.32471264367816094</v>
      </c>
      <c r="F17" s="15">
        <f>SUM(F18:F20)</f>
        <v>235</v>
      </c>
      <c r="G17" s="17">
        <f t="shared" si="1"/>
        <v>0.67528735632183912</v>
      </c>
      <c r="H17" s="33"/>
      <c r="I17" s="14" t="s">
        <v>21</v>
      </c>
      <c r="J17" s="18">
        <f t="shared" si="2"/>
        <v>348</v>
      </c>
      <c r="K17" s="15">
        <f>SUM(K18:K20)</f>
        <v>92</v>
      </c>
      <c r="L17" s="15">
        <f>SUM(L18:L20)</f>
        <v>65</v>
      </c>
      <c r="M17" s="15">
        <f>SUM(M18:M20)</f>
        <v>157</v>
      </c>
      <c r="N17" s="15">
        <f>SUM(N18:N20)</f>
        <v>21</v>
      </c>
      <c r="O17" s="15">
        <f>SUM(O18:O20)</f>
        <v>170</v>
      </c>
      <c r="P17" s="19">
        <f t="shared" si="3"/>
        <v>191</v>
      </c>
    </row>
    <row r="18" spans="1:16" x14ac:dyDescent="0.25">
      <c r="A18" s="20" t="s">
        <v>22</v>
      </c>
      <c r="B18" s="21">
        <f>D18+F18</f>
        <v>225</v>
      </c>
      <c r="C18" s="16">
        <f t="shared" si="4"/>
        <v>1</v>
      </c>
      <c r="D18" s="21">
        <v>0</v>
      </c>
      <c r="E18" s="22">
        <f t="shared" si="0"/>
        <v>0</v>
      </c>
      <c r="F18" s="21">
        <v>225</v>
      </c>
      <c r="G18" s="22">
        <f t="shared" si="1"/>
        <v>1</v>
      </c>
      <c r="H18" s="33"/>
      <c r="I18" s="20" t="s">
        <v>22</v>
      </c>
      <c r="J18" s="23">
        <f t="shared" si="2"/>
        <v>225</v>
      </c>
      <c r="K18" s="21">
        <v>0</v>
      </c>
      <c r="L18" s="21">
        <v>63</v>
      </c>
      <c r="M18" s="21">
        <f>K18+L18</f>
        <v>63</v>
      </c>
      <c r="N18" s="21">
        <v>0</v>
      </c>
      <c r="O18" s="21">
        <v>162</v>
      </c>
      <c r="P18" s="24">
        <f t="shared" si="3"/>
        <v>162</v>
      </c>
    </row>
    <row r="19" spans="1:16" x14ac:dyDescent="0.25">
      <c r="A19" s="20" t="s">
        <v>23</v>
      </c>
      <c r="B19" s="21">
        <f>D19+F19</f>
        <v>111</v>
      </c>
      <c r="C19" s="16">
        <f t="shared" si="4"/>
        <v>1</v>
      </c>
      <c r="D19" s="21">
        <v>111</v>
      </c>
      <c r="E19" s="22">
        <f t="shared" si="0"/>
        <v>1</v>
      </c>
      <c r="F19" s="21">
        <v>0</v>
      </c>
      <c r="G19" s="22">
        <f t="shared" si="1"/>
        <v>0</v>
      </c>
      <c r="H19" s="33"/>
      <c r="I19" s="20" t="s">
        <v>23</v>
      </c>
      <c r="J19" s="23">
        <f t="shared" si="2"/>
        <v>111</v>
      </c>
      <c r="K19" s="21">
        <v>91</v>
      </c>
      <c r="L19" s="21">
        <v>0</v>
      </c>
      <c r="M19" s="21">
        <f>K19+L19</f>
        <v>91</v>
      </c>
      <c r="N19" s="21">
        <v>20</v>
      </c>
      <c r="O19" s="21">
        <v>0</v>
      </c>
      <c r="P19" s="24">
        <f t="shared" si="3"/>
        <v>20</v>
      </c>
    </row>
    <row r="20" spans="1:16" x14ac:dyDescent="0.25">
      <c r="A20" s="20" t="s">
        <v>24</v>
      </c>
      <c r="B20" s="21">
        <f>D20+F20</f>
        <v>12</v>
      </c>
      <c r="C20" s="16">
        <f t="shared" si="4"/>
        <v>1</v>
      </c>
      <c r="D20" s="21">
        <v>2</v>
      </c>
      <c r="E20" s="22">
        <f t="shared" si="0"/>
        <v>0.16666666666666666</v>
      </c>
      <c r="F20" s="21">
        <v>10</v>
      </c>
      <c r="G20" s="22">
        <f t="shared" si="1"/>
        <v>0.83333333333333337</v>
      </c>
      <c r="H20" s="33"/>
      <c r="I20" s="20" t="s">
        <v>24</v>
      </c>
      <c r="J20" s="23">
        <f t="shared" si="2"/>
        <v>12</v>
      </c>
      <c r="K20" s="21">
        <v>1</v>
      </c>
      <c r="L20" s="21">
        <v>2</v>
      </c>
      <c r="M20" s="21">
        <f>K20+L20</f>
        <v>3</v>
      </c>
      <c r="N20" s="21">
        <v>1</v>
      </c>
      <c r="O20" s="21">
        <v>8</v>
      </c>
      <c r="P20" s="24">
        <f t="shared" si="3"/>
        <v>9</v>
      </c>
    </row>
    <row r="21" spans="1:16" x14ac:dyDescent="0.25">
      <c r="A21" s="14" t="s">
        <v>25</v>
      </c>
      <c r="B21" s="15">
        <f>B22</f>
        <v>129</v>
      </c>
      <c r="C21" s="16">
        <f t="shared" si="4"/>
        <v>1</v>
      </c>
      <c r="D21" s="15">
        <f>D22</f>
        <v>28</v>
      </c>
      <c r="E21" s="17">
        <f t="shared" si="0"/>
        <v>0.21705426356589147</v>
      </c>
      <c r="F21" s="15">
        <f>F22</f>
        <v>101</v>
      </c>
      <c r="G21" s="17">
        <f t="shared" si="1"/>
        <v>0.78294573643410847</v>
      </c>
      <c r="H21" s="33"/>
      <c r="I21" s="14" t="s">
        <v>25</v>
      </c>
      <c r="J21" s="18">
        <f t="shared" si="2"/>
        <v>129</v>
      </c>
      <c r="K21" s="15">
        <f>K22</f>
        <v>23</v>
      </c>
      <c r="L21" s="15">
        <f>L22</f>
        <v>37</v>
      </c>
      <c r="M21" s="15">
        <f>M22</f>
        <v>60</v>
      </c>
      <c r="N21" s="15">
        <f>N22</f>
        <v>5</v>
      </c>
      <c r="O21" s="15">
        <f>O22</f>
        <v>64</v>
      </c>
      <c r="P21" s="25">
        <f t="shared" si="3"/>
        <v>69</v>
      </c>
    </row>
    <row r="22" spans="1:16" ht="15" customHeight="1" x14ac:dyDescent="0.25">
      <c r="A22" s="20" t="s">
        <v>26</v>
      </c>
      <c r="B22" s="21">
        <f>D22+F22</f>
        <v>129</v>
      </c>
      <c r="C22" s="16">
        <f t="shared" si="4"/>
        <v>1</v>
      </c>
      <c r="D22" s="21">
        <v>28</v>
      </c>
      <c r="E22" s="22">
        <f t="shared" si="0"/>
        <v>0.21705426356589147</v>
      </c>
      <c r="F22" s="21">
        <v>101</v>
      </c>
      <c r="G22" s="22">
        <f t="shared" si="1"/>
        <v>0.78294573643410847</v>
      </c>
      <c r="H22" s="33"/>
      <c r="I22" s="20" t="s">
        <v>26</v>
      </c>
      <c r="J22" s="23">
        <f t="shared" si="2"/>
        <v>129</v>
      </c>
      <c r="K22" s="21">
        <v>23</v>
      </c>
      <c r="L22" s="21">
        <v>37</v>
      </c>
      <c r="M22" s="21">
        <f>K22+L22</f>
        <v>60</v>
      </c>
      <c r="N22" s="21">
        <v>5</v>
      </c>
      <c r="O22" s="21">
        <v>64</v>
      </c>
      <c r="P22" s="24">
        <f t="shared" si="3"/>
        <v>69</v>
      </c>
    </row>
    <row r="23" spans="1:16" x14ac:dyDescent="0.25">
      <c r="A23" s="14" t="s">
        <v>27</v>
      </c>
      <c r="B23" s="15">
        <f>B24</f>
        <v>45</v>
      </c>
      <c r="C23" s="16">
        <f t="shared" si="4"/>
        <v>1</v>
      </c>
      <c r="D23" s="15">
        <f>D24</f>
        <v>1</v>
      </c>
      <c r="E23" s="17">
        <f t="shared" si="0"/>
        <v>2.2222222222222223E-2</v>
      </c>
      <c r="F23" s="15">
        <f>F24</f>
        <v>44</v>
      </c>
      <c r="G23" s="17">
        <f t="shared" si="1"/>
        <v>0.97777777777777775</v>
      </c>
      <c r="H23" s="33"/>
      <c r="I23" s="14" t="s">
        <v>27</v>
      </c>
      <c r="J23" s="18">
        <f t="shared" si="2"/>
        <v>45</v>
      </c>
      <c r="K23" s="15">
        <f>K24</f>
        <v>1</v>
      </c>
      <c r="L23" s="15">
        <f>L24</f>
        <v>12</v>
      </c>
      <c r="M23" s="15">
        <f>M24</f>
        <v>13</v>
      </c>
      <c r="N23" s="15">
        <f>N24</f>
        <v>0</v>
      </c>
      <c r="O23" s="15">
        <f>O24</f>
        <v>32</v>
      </c>
      <c r="P23" s="25">
        <f t="shared" si="3"/>
        <v>32</v>
      </c>
    </row>
    <row r="24" spans="1:16" x14ac:dyDescent="0.25">
      <c r="A24" s="20" t="s">
        <v>28</v>
      </c>
      <c r="B24" s="21">
        <f>D24+F24</f>
        <v>45</v>
      </c>
      <c r="C24" s="16">
        <f t="shared" si="4"/>
        <v>1</v>
      </c>
      <c r="D24" s="21">
        <v>1</v>
      </c>
      <c r="E24" s="22">
        <f t="shared" si="0"/>
        <v>2.2222222222222223E-2</v>
      </c>
      <c r="F24" s="21">
        <v>44</v>
      </c>
      <c r="G24" s="22">
        <f t="shared" si="1"/>
        <v>0.97777777777777775</v>
      </c>
      <c r="H24" s="33"/>
      <c r="I24" s="20" t="s">
        <v>28</v>
      </c>
      <c r="J24" s="23">
        <f t="shared" si="2"/>
        <v>45</v>
      </c>
      <c r="K24" s="21">
        <v>1</v>
      </c>
      <c r="L24" s="21">
        <v>12</v>
      </c>
      <c r="M24" s="21">
        <f>K24+L24</f>
        <v>13</v>
      </c>
      <c r="N24" s="21">
        <v>0</v>
      </c>
      <c r="O24" s="21">
        <v>32</v>
      </c>
      <c r="P24" s="24">
        <f t="shared" si="3"/>
        <v>32</v>
      </c>
    </row>
    <row r="25" spans="1:16" x14ac:dyDescent="0.25">
      <c r="A25" s="14" t="s">
        <v>29</v>
      </c>
      <c r="B25" s="15">
        <f>B26</f>
        <v>96</v>
      </c>
      <c r="C25" s="16">
        <f t="shared" si="4"/>
        <v>1</v>
      </c>
      <c r="D25" s="15">
        <f>D26</f>
        <v>27</v>
      </c>
      <c r="E25" s="17">
        <f t="shared" si="0"/>
        <v>0.28125</v>
      </c>
      <c r="F25" s="15">
        <f>F26</f>
        <v>69</v>
      </c>
      <c r="G25" s="17">
        <f t="shared" si="1"/>
        <v>0.71875</v>
      </c>
      <c r="H25" s="33"/>
      <c r="I25" s="14" t="s">
        <v>29</v>
      </c>
      <c r="J25" s="18">
        <f t="shared" si="2"/>
        <v>96</v>
      </c>
      <c r="K25" s="15">
        <f>K26</f>
        <v>17</v>
      </c>
      <c r="L25" s="15">
        <f>L26</f>
        <v>10</v>
      </c>
      <c r="M25" s="15">
        <f>M26</f>
        <v>27</v>
      </c>
      <c r="N25" s="15">
        <f>N26</f>
        <v>8</v>
      </c>
      <c r="O25" s="15">
        <f>O26</f>
        <v>61</v>
      </c>
      <c r="P25" s="25">
        <f t="shared" si="3"/>
        <v>69</v>
      </c>
    </row>
    <row r="26" spans="1:16" x14ac:dyDescent="0.25">
      <c r="A26" s="26" t="s">
        <v>30</v>
      </c>
      <c r="B26" s="27">
        <f>D26+F26</f>
        <v>96</v>
      </c>
      <c r="C26" s="28">
        <f t="shared" si="4"/>
        <v>1</v>
      </c>
      <c r="D26" s="27">
        <v>27</v>
      </c>
      <c r="E26" s="29">
        <f t="shared" si="0"/>
        <v>0.28125</v>
      </c>
      <c r="F26" s="27">
        <v>69</v>
      </c>
      <c r="G26" s="29">
        <f t="shared" si="1"/>
        <v>0.71875</v>
      </c>
      <c r="H26" s="33"/>
      <c r="I26" s="26" t="s">
        <v>30</v>
      </c>
      <c r="J26" s="30">
        <f t="shared" si="2"/>
        <v>96</v>
      </c>
      <c r="K26" s="27">
        <v>17</v>
      </c>
      <c r="L26" s="27">
        <v>10</v>
      </c>
      <c r="M26" s="27">
        <f>K26+L26</f>
        <v>27</v>
      </c>
      <c r="N26" s="27">
        <v>8</v>
      </c>
      <c r="O26" s="27">
        <v>61</v>
      </c>
      <c r="P26" s="31">
        <f t="shared" si="3"/>
        <v>69</v>
      </c>
    </row>
    <row r="31" spans="1:16" ht="36.6" customHeight="1" x14ac:dyDescent="0.25">
      <c r="A31" s="4" t="s">
        <v>6</v>
      </c>
      <c r="B31" s="5" t="s">
        <v>12</v>
      </c>
      <c r="C31" s="6" t="s">
        <v>13</v>
      </c>
      <c r="D31" s="5" t="s">
        <v>8</v>
      </c>
      <c r="E31" s="7" t="s">
        <v>31</v>
      </c>
      <c r="F31" s="5" t="s">
        <v>10</v>
      </c>
      <c r="G31" s="7" t="s">
        <v>32</v>
      </c>
      <c r="H31" s="33"/>
      <c r="I31" s="33"/>
      <c r="J31" s="33"/>
      <c r="K31" s="33"/>
      <c r="L31" s="33"/>
      <c r="M31" s="33"/>
      <c r="N31" s="33"/>
      <c r="O31" s="33"/>
      <c r="P31" s="33"/>
    </row>
    <row r="32" spans="1:16" x14ac:dyDescent="0.25">
      <c r="A32" s="8" t="s">
        <v>20</v>
      </c>
      <c r="B32" s="9">
        <f>D32+F32</f>
        <v>618</v>
      </c>
      <c r="C32" s="10">
        <f>E32+G32</f>
        <v>1</v>
      </c>
      <c r="D32" s="9">
        <f>D33+D37+D39+D41</f>
        <v>257</v>
      </c>
      <c r="E32" s="11">
        <f t="shared" ref="E32:E42" si="5">D32/B32</f>
        <v>0.41585760517799353</v>
      </c>
      <c r="F32" s="9">
        <f>F33+F37+F39+F41</f>
        <v>361</v>
      </c>
      <c r="G32" s="11">
        <f t="shared" ref="G32:G42" si="6">F32/B32</f>
        <v>0.58414239482200647</v>
      </c>
      <c r="H32" s="33"/>
      <c r="I32" s="33"/>
      <c r="J32" s="33"/>
      <c r="K32" s="33"/>
      <c r="L32" s="33"/>
      <c r="M32" s="33"/>
      <c r="N32" s="33"/>
      <c r="O32" s="33"/>
      <c r="P32" s="33"/>
    </row>
    <row r="33" spans="1:7" x14ac:dyDescent="0.25">
      <c r="A33" s="14" t="s">
        <v>21</v>
      </c>
      <c r="B33" s="15">
        <f>SUM(B34:B36)</f>
        <v>348</v>
      </c>
      <c r="C33" s="16">
        <f t="shared" ref="C33:C42" si="7">E33+G33</f>
        <v>1</v>
      </c>
      <c r="D33" s="15">
        <f>SUM(D34:D36)</f>
        <v>157</v>
      </c>
      <c r="E33" s="17">
        <f t="shared" si="5"/>
        <v>0.4511494252873563</v>
      </c>
      <c r="F33" s="15">
        <f>SUM(F34:F36)</f>
        <v>191</v>
      </c>
      <c r="G33" s="17">
        <f t="shared" si="6"/>
        <v>0.54885057471264365</v>
      </c>
    </row>
    <row r="34" spans="1:7" x14ac:dyDescent="0.25">
      <c r="A34" s="20" t="s">
        <v>22</v>
      </c>
      <c r="B34" s="21">
        <f>D34+F34</f>
        <v>225</v>
      </c>
      <c r="C34" s="16">
        <f t="shared" si="7"/>
        <v>1</v>
      </c>
      <c r="D34" s="21">
        <f>K18+L18</f>
        <v>63</v>
      </c>
      <c r="E34" s="22">
        <f t="shared" si="5"/>
        <v>0.28000000000000003</v>
      </c>
      <c r="F34" s="21">
        <f>N18+O18</f>
        <v>162</v>
      </c>
      <c r="G34" s="22">
        <f t="shared" si="6"/>
        <v>0.72</v>
      </c>
    </row>
    <row r="35" spans="1:7" x14ac:dyDescent="0.25">
      <c r="A35" s="20" t="s">
        <v>23</v>
      </c>
      <c r="B35" s="21">
        <f>D35+F35</f>
        <v>111</v>
      </c>
      <c r="C35" s="16">
        <f t="shared" si="7"/>
        <v>1</v>
      </c>
      <c r="D35" s="21">
        <f>K19+L19</f>
        <v>91</v>
      </c>
      <c r="E35" s="22">
        <f t="shared" si="5"/>
        <v>0.81981981981981977</v>
      </c>
      <c r="F35" s="21">
        <f>N19+O19</f>
        <v>20</v>
      </c>
      <c r="G35" s="22">
        <f t="shared" si="6"/>
        <v>0.18018018018018017</v>
      </c>
    </row>
    <row r="36" spans="1:7" x14ac:dyDescent="0.25">
      <c r="A36" s="20" t="s">
        <v>24</v>
      </c>
      <c r="B36" s="21">
        <f>D36+F36</f>
        <v>12</v>
      </c>
      <c r="C36" s="16">
        <f t="shared" si="7"/>
        <v>1</v>
      </c>
      <c r="D36" s="21">
        <v>3</v>
      </c>
      <c r="E36" s="22">
        <f t="shared" si="5"/>
        <v>0.25</v>
      </c>
      <c r="F36" s="21">
        <v>9</v>
      </c>
      <c r="G36" s="22">
        <f t="shared" si="6"/>
        <v>0.75</v>
      </c>
    </row>
    <row r="37" spans="1:7" x14ac:dyDescent="0.25">
      <c r="A37" s="14" t="s">
        <v>25</v>
      </c>
      <c r="B37" s="15">
        <f>B38</f>
        <v>129</v>
      </c>
      <c r="C37" s="16">
        <f t="shared" si="7"/>
        <v>1</v>
      </c>
      <c r="D37" s="15">
        <f>D38</f>
        <v>60</v>
      </c>
      <c r="E37" s="17">
        <f t="shared" si="5"/>
        <v>0.46511627906976744</v>
      </c>
      <c r="F37" s="15">
        <f>F38</f>
        <v>69</v>
      </c>
      <c r="G37" s="17">
        <f t="shared" si="6"/>
        <v>0.53488372093023251</v>
      </c>
    </row>
    <row r="38" spans="1:7" x14ac:dyDescent="0.25">
      <c r="A38" s="20" t="s">
        <v>26</v>
      </c>
      <c r="B38" s="21">
        <f>D38+F38</f>
        <v>129</v>
      </c>
      <c r="C38" s="16">
        <f t="shared" si="7"/>
        <v>1</v>
      </c>
      <c r="D38" s="21">
        <f>K22+L22</f>
        <v>60</v>
      </c>
      <c r="E38" s="22">
        <f t="shared" si="5"/>
        <v>0.46511627906976744</v>
      </c>
      <c r="F38" s="21">
        <f>N22+O22</f>
        <v>69</v>
      </c>
      <c r="G38" s="22">
        <f t="shared" si="6"/>
        <v>0.53488372093023251</v>
      </c>
    </row>
    <row r="39" spans="1:7" x14ac:dyDescent="0.25">
      <c r="A39" s="14" t="s">
        <v>27</v>
      </c>
      <c r="B39" s="15">
        <f>B40</f>
        <v>45</v>
      </c>
      <c r="C39" s="16">
        <f t="shared" si="7"/>
        <v>1</v>
      </c>
      <c r="D39" s="15">
        <f>D40</f>
        <v>13</v>
      </c>
      <c r="E39" s="17">
        <f t="shared" si="5"/>
        <v>0.28888888888888886</v>
      </c>
      <c r="F39" s="15">
        <f>F40</f>
        <v>32</v>
      </c>
      <c r="G39" s="17">
        <f t="shared" si="6"/>
        <v>0.71111111111111114</v>
      </c>
    </row>
    <row r="40" spans="1:7" x14ac:dyDescent="0.25">
      <c r="A40" s="20" t="s">
        <v>28</v>
      </c>
      <c r="B40" s="21">
        <f>D40+F40</f>
        <v>45</v>
      </c>
      <c r="C40" s="16">
        <f t="shared" si="7"/>
        <v>1</v>
      </c>
      <c r="D40" s="21">
        <f>K24+L24</f>
        <v>13</v>
      </c>
      <c r="E40" s="22">
        <f t="shared" si="5"/>
        <v>0.28888888888888886</v>
      </c>
      <c r="F40" s="21">
        <f>N24+O24</f>
        <v>32</v>
      </c>
      <c r="G40" s="22">
        <f t="shared" si="6"/>
        <v>0.71111111111111114</v>
      </c>
    </row>
    <row r="41" spans="1:7" x14ac:dyDescent="0.25">
      <c r="A41" s="14" t="s">
        <v>29</v>
      </c>
      <c r="B41" s="15">
        <f>B42</f>
        <v>96</v>
      </c>
      <c r="C41" s="16">
        <f t="shared" si="7"/>
        <v>1</v>
      </c>
      <c r="D41" s="15">
        <f>D42</f>
        <v>27</v>
      </c>
      <c r="E41" s="17">
        <f t="shared" si="5"/>
        <v>0.28125</v>
      </c>
      <c r="F41" s="15">
        <f>F42</f>
        <v>69</v>
      </c>
      <c r="G41" s="17">
        <f t="shared" si="6"/>
        <v>0.71875</v>
      </c>
    </row>
    <row r="42" spans="1:7" x14ac:dyDescent="0.25">
      <c r="A42" s="26" t="s">
        <v>30</v>
      </c>
      <c r="B42" s="27">
        <f>D42+F42</f>
        <v>96</v>
      </c>
      <c r="C42" s="28">
        <f t="shared" si="7"/>
        <v>1</v>
      </c>
      <c r="D42" s="27">
        <v>27</v>
      </c>
      <c r="E42" s="29">
        <f t="shared" si="5"/>
        <v>0.28125</v>
      </c>
      <c r="F42" s="27">
        <v>69</v>
      </c>
      <c r="G42" s="29">
        <f t="shared" si="6"/>
        <v>0.71875</v>
      </c>
    </row>
    <row r="53" spans="10:10" x14ac:dyDescent="0.25">
      <c r="J53" s="33" t="s">
        <v>34</v>
      </c>
    </row>
  </sheetData>
  <mergeCells count="17"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  <mergeCell ref="A7:D7"/>
    <mergeCell ref="A1:D1"/>
    <mergeCell ref="A2:D2"/>
    <mergeCell ref="A3:D3"/>
    <mergeCell ref="A5:D5"/>
    <mergeCell ref="A6:D6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opLeftCell="A5" zoomScale="69" workbookViewId="0">
      <selection activeCell="A7" sqref="A7:D7"/>
    </sheetView>
  </sheetViews>
  <sheetFormatPr baseColWidth="10" defaultRowHeight="15" x14ac:dyDescent="0.25"/>
  <cols>
    <col min="1" max="1" width="58.28515625" style="35" bestFit="1" customWidth="1"/>
    <col min="2" max="2" width="10.7109375" style="35" bestFit="1" customWidth="1"/>
    <col min="3" max="3" width="14.28515625" style="35" customWidth="1"/>
    <col min="4" max="4" width="14" style="35" customWidth="1"/>
    <col min="5" max="5" width="20" style="35" customWidth="1"/>
    <col min="6" max="6" width="15.85546875" style="35" bestFit="1" customWidth="1"/>
    <col min="7" max="7" width="17" style="35" customWidth="1"/>
    <col min="8" max="8" width="11.42578125" style="35" customWidth="1"/>
    <col min="9" max="9" width="58.28515625" style="35" bestFit="1" customWidth="1"/>
    <col min="10" max="10" width="10.7109375" style="35" customWidth="1"/>
    <col min="11" max="11" width="11.42578125" style="35" customWidth="1"/>
    <col min="12" max="12" width="14.7109375" style="35" bestFit="1" customWidth="1"/>
    <col min="13" max="14" width="11.42578125" style="35" customWidth="1"/>
    <col min="15" max="15" width="15.28515625" style="35" bestFit="1" customWidth="1"/>
    <col min="16" max="16" width="11.42578125" style="35" customWidth="1"/>
    <col min="17" max="16384" width="11.42578125" style="35"/>
  </cols>
  <sheetData>
    <row r="1" spans="1:16" x14ac:dyDescent="0.25">
      <c r="A1" s="40" t="s">
        <v>33</v>
      </c>
      <c r="B1" s="40"/>
      <c r="C1" s="40"/>
      <c r="D1" s="40"/>
      <c r="E1" s="1"/>
      <c r="I1" s="35" t="s">
        <v>35</v>
      </c>
      <c r="K1" s="1"/>
      <c r="L1" s="1"/>
    </row>
    <row r="2" spans="1:16" x14ac:dyDescent="0.25">
      <c r="A2" s="40" t="s">
        <v>0</v>
      </c>
      <c r="B2" s="40"/>
      <c r="C2" s="40"/>
      <c r="D2" s="40"/>
      <c r="E2" s="1"/>
      <c r="I2" s="2"/>
      <c r="J2" s="2"/>
      <c r="K2" s="2"/>
      <c r="L2" s="2"/>
      <c r="M2" s="2"/>
      <c r="N2" s="2"/>
    </row>
    <row r="3" spans="1:16" x14ac:dyDescent="0.25">
      <c r="A3" s="40" t="s">
        <v>1</v>
      </c>
      <c r="B3" s="40"/>
      <c r="C3" s="40"/>
      <c r="D3" s="40"/>
      <c r="E3" s="1"/>
      <c r="I3" s="1"/>
    </row>
    <row r="4" spans="1:16" x14ac:dyDescent="0.25">
      <c r="I4" s="1"/>
    </row>
    <row r="5" spans="1:16" x14ac:dyDescent="0.25">
      <c r="A5" s="40" t="s">
        <v>2</v>
      </c>
      <c r="B5" s="40"/>
      <c r="C5" s="40"/>
      <c r="D5" s="40"/>
      <c r="E5" s="1"/>
      <c r="I5" s="1"/>
    </row>
    <row r="6" spans="1:16" x14ac:dyDescent="0.25">
      <c r="A6" s="40" t="s">
        <v>3</v>
      </c>
      <c r="B6" s="40"/>
      <c r="C6" s="40"/>
      <c r="D6" s="40"/>
      <c r="E6" s="1"/>
      <c r="I6" s="1"/>
    </row>
    <row r="7" spans="1:16" x14ac:dyDescent="0.25">
      <c r="A7" s="40" t="s">
        <v>36</v>
      </c>
      <c r="B7" s="40"/>
      <c r="C7" s="40"/>
      <c r="D7" s="40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40" t="s">
        <v>4</v>
      </c>
      <c r="B9" s="40"/>
      <c r="C9" s="40"/>
      <c r="D9" s="40"/>
      <c r="E9" s="40"/>
      <c r="I9" s="45"/>
      <c r="J9" s="45"/>
      <c r="K9" s="45"/>
      <c r="L9" s="45"/>
      <c r="M9" s="45"/>
      <c r="N9" s="1"/>
    </row>
    <row r="10" spans="1:16" x14ac:dyDescent="0.25">
      <c r="A10" s="40" t="s">
        <v>5</v>
      </c>
      <c r="B10" s="40"/>
      <c r="C10" s="40"/>
      <c r="D10" s="40"/>
      <c r="E10" s="40"/>
    </row>
    <row r="11" spans="1:16" x14ac:dyDescent="0.25">
      <c r="A11" s="40" t="s">
        <v>40</v>
      </c>
      <c r="B11" s="40"/>
      <c r="C11" s="40"/>
      <c r="D11" s="40"/>
      <c r="E11" s="40"/>
    </row>
    <row r="12" spans="1:16" x14ac:dyDescent="0.25">
      <c r="A12" s="45"/>
      <c r="B12" s="45"/>
      <c r="C12" s="45"/>
      <c r="D12" s="45"/>
      <c r="E12" s="3"/>
    </row>
    <row r="14" spans="1:16" ht="15" customHeight="1" x14ac:dyDescent="0.25">
      <c r="I14" s="46" t="s">
        <v>6</v>
      </c>
      <c r="J14" s="48" t="s">
        <v>7</v>
      </c>
      <c r="K14" s="41" t="s">
        <v>8</v>
      </c>
      <c r="L14" s="42"/>
      <c r="M14" s="48" t="s">
        <v>9</v>
      </c>
      <c r="N14" s="41" t="s">
        <v>10</v>
      </c>
      <c r="O14" s="42"/>
      <c r="P14" s="43" t="s">
        <v>11</v>
      </c>
    </row>
    <row r="15" spans="1:16" ht="33.950000000000003" customHeight="1" x14ac:dyDescent="0.25">
      <c r="A15" s="34" t="s">
        <v>6</v>
      </c>
      <c r="B15" s="32" t="s">
        <v>12</v>
      </c>
      <c r="C15" s="6" t="s">
        <v>13</v>
      </c>
      <c r="D15" s="32" t="s">
        <v>14</v>
      </c>
      <c r="E15" s="7" t="s">
        <v>15</v>
      </c>
      <c r="F15" s="32" t="s">
        <v>16</v>
      </c>
      <c r="G15" s="7" t="s">
        <v>17</v>
      </c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4"/>
    </row>
    <row r="16" spans="1:16" x14ac:dyDescent="0.25">
      <c r="A16" s="8" t="s">
        <v>20</v>
      </c>
      <c r="B16" s="9">
        <f>D16+F16</f>
        <v>618</v>
      </c>
      <c r="C16" s="10">
        <f>E16+G16</f>
        <v>1</v>
      </c>
      <c r="D16" s="9">
        <f>D17+D21+D23+D25</f>
        <v>164</v>
      </c>
      <c r="E16" s="11">
        <f t="shared" ref="E16:E26" si="0">D16/B16</f>
        <v>0.26537216828478966</v>
      </c>
      <c r="F16" s="9">
        <f>F17+F21+F23+F25</f>
        <v>454</v>
      </c>
      <c r="G16" s="11">
        <f t="shared" ref="G16:G26" si="1">F16/B16</f>
        <v>0.7346278317152104</v>
      </c>
      <c r="I16" s="8" t="s">
        <v>20</v>
      </c>
      <c r="J16" s="12">
        <f t="shared" ref="J16:J26" si="2">M16+P16</f>
        <v>618</v>
      </c>
      <c r="K16" s="9">
        <f>K17+K21+K23+K25</f>
        <v>129</v>
      </c>
      <c r="L16" s="9">
        <f>L17+L21+L23+L25</f>
        <v>124</v>
      </c>
      <c r="M16" s="9">
        <f>M17+M21+M23+M25</f>
        <v>253</v>
      </c>
      <c r="N16" s="9">
        <f>N17+N21+N23+N25</f>
        <v>34</v>
      </c>
      <c r="O16" s="9">
        <f>O17+O21+O23+O25</f>
        <v>331</v>
      </c>
      <c r="P16" s="13">
        <f t="shared" ref="P16:P26" si="3">N16+O16</f>
        <v>365</v>
      </c>
    </row>
    <row r="17" spans="1:16" x14ac:dyDescent="0.25">
      <c r="A17" s="14" t="s">
        <v>21</v>
      </c>
      <c r="B17" s="15">
        <f>SUM(B18:B20)</f>
        <v>345</v>
      </c>
      <c r="C17" s="16">
        <f t="shared" ref="C17:C26" si="4">E17+G17</f>
        <v>1</v>
      </c>
      <c r="D17" s="15">
        <f>SUM(D18:D20)</f>
        <v>108</v>
      </c>
      <c r="E17" s="17">
        <f t="shared" si="0"/>
        <v>0.31304347826086959</v>
      </c>
      <c r="F17" s="15">
        <f>SUM(F18:F20)</f>
        <v>237</v>
      </c>
      <c r="G17" s="17">
        <f t="shared" si="1"/>
        <v>0.68695652173913047</v>
      </c>
      <c r="I17" s="14" t="s">
        <v>21</v>
      </c>
      <c r="J17" s="18">
        <f t="shared" si="2"/>
        <v>345</v>
      </c>
      <c r="K17" s="15">
        <f>SUM(K18:K20)</f>
        <v>89</v>
      </c>
      <c r="L17" s="15">
        <f>SUM(L18:L20)</f>
        <v>66</v>
      </c>
      <c r="M17" s="15">
        <f>SUM(M18:M20)</f>
        <v>155</v>
      </c>
      <c r="N17" s="15">
        <f>SUM(N18:N20)</f>
        <v>19</v>
      </c>
      <c r="O17" s="15">
        <f>SUM(O18:O20)</f>
        <v>171</v>
      </c>
      <c r="P17" s="19">
        <f t="shared" si="3"/>
        <v>190</v>
      </c>
    </row>
    <row r="18" spans="1:16" x14ac:dyDescent="0.25">
      <c r="A18" s="20" t="s">
        <v>22</v>
      </c>
      <c r="B18" s="21">
        <f>D18+F18</f>
        <v>227</v>
      </c>
      <c r="C18" s="16">
        <f t="shared" si="4"/>
        <v>1</v>
      </c>
      <c r="D18" s="21">
        <v>0</v>
      </c>
      <c r="E18" s="22">
        <f t="shared" si="0"/>
        <v>0</v>
      </c>
      <c r="F18" s="21">
        <v>227</v>
      </c>
      <c r="G18" s="22">
        <f t="shared" si="1"/>
        <v>1</v>
      </c>
      <c r="I18" s="20" t="s">
        <v>22</v>
      </c>
      <c r="J18" s="23">
        <f t="shared" si="2"/>
        <v>227</v>
      </c>
      <c r="K18" s="21">
        <v>0</v>
      </c>
      <c r="L18" s="21">
        <v>64</v>
      </c>
      <c r="M18" s="21">
        <f>K18+L18</f>
        <v>64</v>
      </c>
      <c r="N18" s="21">
        <v>0</v>
      </c>
      <c r="O18" s="21">
        <v>163</v>
      </c>
      <c r="P18" s="24">
        <f t="shared" si="3"/>
        <v>163</v>
      </c>
    </row>
    <row r="19" spans="1:16" x14ac:dyDescent="0.25">
      <c r="A19" s="20" t="s">
        <v>23</v>
      </c>
      <c r="B19" s="21">
        <f>D19+F19</f>
        <v>106</v>
      </c>
      <c r="C19" s="16">
        <f t="shared" si="4"/>
        <v>1</v>
      </c>
      <c r="D19" s="21">
        <v>106</v>
      </c>
      <c r="E19" s="22">
        <f t="shared" si="0"/>
        <v>1</v>
      </c>
      <c r="F19" s="21">
        <v>0</v>
      </c>
      <c r="G19" s="22">
        <f t="shared" si="1"/>
        <v>0</v>
      </c>
      <c r="I19" s="20" t="s">
        <v>23</v>
      </c>
      <c r="J19" s="23">
        <f t="shared" si="2"/>
        <v>106</v>
      </c>
      <c r="K19" s="21">
        <v>88</v>
      </c>
      <c r="L19" s="21">
        <v>0</v>
      </c>
      <c r="M19" s="21">
        <f>K19+L19</f>
        <v>88</v>
      </c>
      <c r="N19" s="21">
        <v>18</v>
      </c>
      <c r="O19" s="21">
        <v>0</v>
      </c>
      <c r="P19" s="24">
        <f t="shared" si="3"/>
        <v>18</v>
      </c>
    </row>
    <row r="20" spans="1:16" x14ac:dyDescent="0.25">
      <c r="A20" s="20" t="s">
        <v>24</v>
      </c>
      <c r="B20" s="21">
        <f>D20+F20</f>
        <v>12</v>
      </c>
      <c r="C20" s="16">
        <f t="shared" si="4"/>
        <v>1</v>
      </c>
      <c r="D20" s="21">
        <v>2</v>
      </c>
      <c r="E20" s="22">
        <f t="shared" si="0"/>
        <v>0.16666666666666666</v>
      </c>
      <c r="F20" s="21">
        <v>10</v>
      </c>
      <c r="G20" s="22">
        <f t="shared" si="1"/>
        <v>0.83333333333333337</v>
      </c>
      <c r="I20" s="20" t="s">
        <v>24</v>
      </c>
      <c r="J20" s="23">
        <f t="shared" si="2"/>
        <v>12</v>
      </c>
      <c r="K20" s="21">
        <v>1</v>
      </c>
      <c r="L20" s="21">
        <v>2</v>
      </c>
      <c r="M20" s="21">
        <f>K20+L20</f>
        <v>3</v>
      </c>
      <c r="N20" s="21">
        <v>1</v>
      </c>
      <c r="O20" s="21">
        <v>8</v>
      </c>
      <c r="P20" s="24">
        <f t="shared" si="3"/>
        <v>9</v>
      </c>
    </row>
    <row r="21" spans="1:16" x14ac:dyDescent="0.25">
      <c r="A21" s="14" t="s">
        <v>25</v>
      </c>
      <c r="B21" s="15">
        <f>B22</f>
        <v>131</v>
      </c>
      <c r="C21" s="16">
        <f t="shared" si="4"/>
        <v>1</v>
      </c>
      <c r="D21" s="15">
        <f>D22</f>
        <v>29</v>
      </c>
      <c r="E21" s="17">
        <f t="shared" si="0"/>
        <v>0.22137404580152673</v>
      </c>
      <c r="F21" s="15">
        <f>F22</f>
        <v>102</v>
      </c>
      <c r="G21" s="17">
        <f t="shared" si="1"/>
        <v>0.77862595419847325</v>
      </c>
      <c r="I21" s="14" t="s">
        <v>25</v>
      </c>
      <c r="J21" s="18">
        <f t="shared" si="2"/>
        <v>131</v>
      </c>
      <c r="K21" s="15">
        <f>K22</f>
        <v>24</v>
      </c>
      <c r="L21" s="15">
        <f>L22</f>
        <v>36</v>
      </c>
      <c r="M21" s="15">
        <f>M22</f>
        <v>60</v>
      </c>
      <c r="N21" s="15">
        <f>N22</f>
        <v>5</v>
      </c>
      <c r="O21" s="15">
        <f>O22</f>
        <v>66</v>
      </c>
      <c r="P21" s="25">
        <f t="shared" si="3"/>
        <v>71</v>
      </c>
    </row>
    <row r="22" spans="1:16" ht="15" customHeight="1" x14ac:dyDescent="0.25">
      <c r="A22" s="20" t="s">
        <v>26</v>
      </c>
      <c r="B22" s="21">
        <f>D22+F22</f>
        <v>131</v>
      </c>
      <c r="C22" s="16">
        <f t="shared" si="4"/>
        <v>1</v>
      </c>
      <c r="D22" s="21">
        <v>29</v>
      </c>
      <c r="E22" s="22">
        <f t="shared" si="0"/>
        <v>0.22137404580152673</v>
      </c>
      <c r="F22" s="21">
        <v>102</v>
      </c>
      <c r="G22" s="22">
        <f t="shared" si="1"/>
        <v>0.77862595419847325</v>
      </c>
      <c r="I22" s="20" t="s">
        <v>26</v>
      </c>
      <c r="J22" s="23">
        <f t="shared" si="2"/>
        <v>131</v>
      </c>
      <c r="K22" s="21">
        <v>24</v>
      </c>
      <c r="L22" s="21">
        <v>36</v>
      </c>
      <c r="M22" s="21">
        <f>K22+L22</f>
        <v>60</v>
      </c>
      <c r="N22" s="21">
        <v>5</v>
      </c>
      <c r="O22" s="21">
        <v>66</v>
      </c>
      <c r="P22" s="24">
        <f t="shared" si="3"/>
        <v>71</v>
      </c>
    </row>
    <row r="23" spans="1:16" x14ac:dyDescent="0.25">
      <c r="A23" s="14" t="s">
        <v>27</v>
      </c>
      <c r="B23" s="15">
        <f>B24</f>
        <v>45</v>
      </c>
      <c r="C23" s="16">
        <f t="shared" si="4"/>
        <v>1</v>
      </c>
      <c r="D23" s="15">
        <f>D24</f>
        <v>1</v>
      </c>
      <c r="E23" s="17">
        <f t="shared" si="0"/>
        <v>2.2222222222222223E-2</v>
      </c>
      <c r="F23" s="15">
        <f>F24</f>
        <v>44</v>
      </c>
      <c r="G23" s="17">
        <f t="shared" si="1"/>
        <v>0.97777777777777775</v>
      </c>
      <c r="I23" s="14" t="s">
        <v>27</v>
      </c>
      <c r="J23" s="18">
        <f t="shared" si="2"/>
        <v>45</v>
      </c>
      <c r="K23" s="15">
        <f>K24</f>
        <v>0</v>
      </c>
      <c r="L23" s="15">
        <f>L24</f>
        <v>12</v>
      </c>
      <c r="M23" s="15">
        <f>M24</f>
        <v>12</v>
      </c>
      <c r="N23" s="15">
        <f>N24</f>
        <v>1</v>
      </c>
      <c r="O23" s="15">
        <f>O24</f>
        <v>32</v>
      </c>
      <c r="P23" s="25">
        <f t="shared" si="3"/>
        <v>33</v>
      </c>
    </row>
    <row r="24" spans="1:16" x14ac:dyDescent="0.25">
      <c r="A24" s="20" t="s">
        <v>28</v>
      </c>
      <c r="B24" s="21">
        <f>D24+F24</f>
        <v>45</v>
      </c>
      <c r="C24" s="16">
        <f t="shared" si="4"/>
        <v>1</v>
      </c>
      <c r="D24" s="21">
        <v>1</v>
      </c>
      <c r="E24" s="22">
        <f t="shared" si="0"/>
        <v>2.2222222222222223E-2</v>
      </c>
      <c r="F24" s="21">
        <v>44</v>
      </c>
      <c r="G24" s="22">
        <f t="shared" si="1"/>
        <v>0.97777777777777775</v>
      </c>
      <c r="I24" s="20" t="s">
        <v>28</v>
      </c>
      <c r="J24" s="23">
        <f t="shared" si="2"/>
        <v>45</v>
      </c>
      <c r="K24" s="21">
        <v>0</v>
      </c>
      <c r="L24" s="21">
        <v>12</v>
      </c>
      <c r="M24" s="21">
        <f>K24+L24</f>
        <v>12</v>
      </c>
      <c r="N24" s="21">
        <v>1</v>
      </c>
      <c r="O24" s="21">
        <v>32</v>
      </c>
      <c r="P24" s="24">
        <f t="shared" si="3"/>
        <v>33</v>
      </c>
    </row>
    <row r="25" spans="1:16" x14ac:dyDescent="0.25">
      <c r="A25" s="14" t="s">
        <v>29</v>
      </c>
      <c r="B25" s="15">
        <f>B26</f>
        <v>97</v>
      </c>
      <c r="C25" s="16">
        <f t="shared" si="4"/>
        <v>1</v>
      </c>
      <c r="D25" s="15">
        <f>D26</f>
        <v>26</v>
      </c>
      <c r="E25" s="17">
        <f t="shared" si="0"/>
        <v>0.26804123711340205</v>
      </c>
      <c r="F25" s="15">
        <f>F26</f>
        <v>71</v>
      </c>
      <c r="G25" s="17">
        <f t="shared" si="1"/>
        <v>0.73195876288659789</v>
      </c>
      <c r="I25" s="14" t="s">
        <v>29</v>
      </c>
      <c r="J25" s="18">
        <f t="shared" si="2"/>
        <v>97</v>
      </c>
      <c r="K25" s="15">
        <f>K26</f>
        <v>16</v>
      </c>
      <c r="L25" s="15">
        <f>L26</f>
        <v>10</v>
      </c>
      <c r="M25" s="15">
        <f>M26</f>
        <v>26</v>
      </c>
      <c r="N25" s="15">
        <f>N26</f>
        <v>9</v>
      </c>
      <c r="O25" s="15">
        <f>O26</f>
        <v>62</v>
      </c>
      <c r="P25" s="25">
        <f t="shared" si="3"/>
        <v>71</v>
      </c>
    </row>
    <row r="26" spans="1:16" x14ac:dyDescent="0.25">
      <c r="A26" s="26" t="s">
        <v>30</v>
      </c>
      <c r="B26" s="27">
        <f>D26+F26</f>
        <v>97</v>
      </c>
      <c r="C26" s="28">
        <f t="shared" si="4"/>
        <v>1</v>
      </c>
      <c r="D26" s="27">
        <v>26</v>
      </c>
      <c r="E26" s="29">
        <f t="shared" si="0"/>
        <v>0.26804123711340205</v>
      </c>
      <c r="F26" s="27">
        <v>71</v>
      </c>
      <c r="G26" s="29">
        <f t="shared" si="1"/>
        <v>0.73195876288659789</v>
      </c>
      <c r="I26" s="26" t="s">
        <v>30</v>
      </c>
      <c r="J26" s="30">
        <f t="shared" si="2"/>
        <v>97</v>
      </c>
      <c r="K26" s="27">
        <v>16</v>
      </c>
      <c r="L26" s="27">
        <v>10</v>
      </c>
      <c r="M26" s="27">
        <f>K26+L26</f>
        <v>26</v>
      </c>
      <c r="N26" s="27">
        <v>9</v>
      </c>
      <c r="O26" s="27">
        <v>62</v>
      </c>
      <c r="P26" s="31">
        <f t="shared" si="3"/>
        <v>71</v>
      </c>
    </row>
    <row r="31" spans="1:16" ht="36.6" customHeight="1" x14ac:dyDescent="0.25">
      <c r="A31" s="34" t="s">
        <v>6</v>
      </c>
      <c r="B31" s="32" t="s">
        <v>12</v>
      </c>
      <c r="C31" s="6" t="s">
        <v>13</v>
      </c>
      <c r="D31" s="32" t="s">
        <v>8</v>
      </c>
      <c r="E31" s="7" t="s">
        <v>31</v>
      </c>
      <c r="F31" s="32" t="s">
        <v>10</v>
      </c>
      <c r="G31" s="7" t="s">
        <v>32</v>
      </c>
    </row>
    <row r="32" spans="1:16" x14ac:dyDescent="0.25">
      <c r="A32" s="8" t="s">
        <v>20</v>
      </c>
      <c r="B32" s="9">
        <f>D32+F32</f>
        <v>618</v>
      </c>
      <c r="C32" s="10">
        <f>E32+G32</f>
        <v>1</v>
      </c>
      <c r="D32" s="9">
        <f>D33+D37+D39+D41</f>
        <v>253</v>
      </c>
      <c r="E32" s="11">
        <f t="shared" ref="E32:E42" si="5">D32/B32</f>
        <v>0.40938511326860844</v>
      </c>
      <c r="F32" s="9">
        <f>F33+F37+F39+F41</f>
        <v>365</v>
      </c>
      <c r="G32" s="11">
        <f t="shared" ref="G32:G42" si="6">F32/B32</f>
        <v>0.59061488673139162</v>
      </c>
    </row>
    <row r="33" spans="1:7" x14ac:dyDescent="0.25">
      <c r="A33" s="14" t="s">
        <v>21</v>
      </c>
      <c r="B33" s="15">
        <f>SUM(B34:B36)</f>
        <v>345</v>
      </c>
      <c r="C33" s="16">
        <f t="shared" ref="C33:C42" si="7">E33+G33</f>
        <v>1</v>
      </c>
      <c r="D33" s="15">
        <f>SUM(D34:D36)</f>
        <v>155</v>
      </c>
      <c r="E33" s="17">
        <f t="shared" si="5"/>
        <v>0.44927536231884058</v>
      </c>
      <c r="F33" s="15">
        <f>SUM(F34:F36)</f>
        <v>190</v>
      </c>
      <c r="G33" s="17">
        <f t="shared" si="6"/>
        <v>0.55072463768115942</v>
      </c>
    </row>
    <row r="34" spans="1:7" x14ac:dyDescent="0.25">
      <c r="A34" s="20" t="s">
        <v>22</v>
      </c>
      <c r="B34" s="21">
        <f>D34+F34</f>
        <v>227</v>
      </c>
      <c r="C34" s="16">
        <f t="shared" si="7"/>
        <v>1</v>
      </c>
      <c r="D34" s="21">
        <f>K18+L18</f>
        <v>64</v>
      </c>
      <c r="E34" s="22">
        <f t="shared" si="5"/>
        <v>0.28193832599118945</v>
      </c>
      <c r="F34" s="21">
        <f>N18+O18</f>
        <v>163</v>
      </c>
      <c r="G34" s="22">
        <f t="shared" si="6"/>
        <v>0.7180616740088106</v>
      </c>
    </row>
    <row r="35" spans="1:7" x14ac:dyDescent="0.25">
      <c r="A35" s="20" t="s">
        <v>23</v>
      </c>
      <c r="B35" s="21">
        <f>D35+F35</f>
        <v>106</v>
      </c>
      <c r="C35" s="16">
        <f t="shared" si="7"/>
        <v>1</v>
      </c>
      <c r="D35" s="21">
        <f>K19+L19</f>
        <v>88</v>
      </c>
      <c r="E35" s="22">
        <f t="shared" si="5"/>
        <v>0.83018867924528306</v>
      </c>
      <c r="F35" s="21">
        <f>N19+O19</f>
        <v>18</v>
      </c>
      <c r="G35" s="22">
        <f t="shared" si="6"/>
        <v>0.16981132075471697</v>
      </c>
    </row>
    <row r="36" spans="1:7" x14ac:dyDescent="0.25">
      <c r="A36" s="20" t="s">
        <v>24</v>
      </c>
      <c r="B36" s="21">
        <f>D36+F36</f>
        <v>12</v>
      </c>
      <c r="C36" s="16">
        <f t="shared" si="7"/>
        <v>1</v>
      </c>
      <c r="D36" s="21">
        <f>K20+L20</f>
        <v>3</v>
      </c>
      <c r="E36" s="22">
        <f t="shared" si="5"/>
        <v>0.25</v>
      </c>
      <c r="F36" s="21">
        <f>N20+O20</f>
        <v>9</v>
      </c>
      <c r="G36" s="22">
        <f t="shared" si="6"/>
        <v>0.75</v>
      </c>
    </row>
    <row r="37" spans="1:7" x14ac:dyDescent="0.25">
      <c r="A37" s="14" t="s">
        <v>25</v>
      </c>
      <c r="B37" s="15">
        <f>B38</f>
        <v>131</v>
      </c>
      <c r="C37" s="16">
        <f t="shared" si="7"/>
        <v>1</v>
      </c>
      <c r="D37" s="15">
        <f>D38</f>
        <v>60</v>
      </c>
      <c r="E37" s="17">
        <f t="shared" si="5"/>
        <v>0.4580152671755725</v>
      </c>
      <c r="F37" s="15">
        <f>F38</f>
        <v>71</v>
      </c>
      <c r="G37" s="17">
        <f t="shared" si="6"/>
        <v>0.5419847328244275</v>
      </c>
    </row>
    <row r="38" spans="1:7" x14ac:dyDescent="0.25">
      <c r="A38" s="20" t="s">
        <v>26</v>
      </c>
      <c r="B38" s="21">
        <f>D38+F38</f>
        <v>131</v>
      </c>
      <c r="C38" s="16">
        <f t="shared" si="7"/>
        <v>1</v>
      </c>
      <c r="D38" s="21">
        <f>K22+L22</f>
        <v>60</v>
      </c>
      <c r="E38" s="22">
        <f t="shared" si="5"/>
        <v>0.4580152671755725</v>
      </c>
      <c r="F38" s="21">
        <f>N22+O22</f>
        <v>71</v>
      </c>
      <c r="G38" s="22">
        <f t="shared" si="6"/>
        <v>0.5419847328244275</v>
      </c>
    </row>
    <row r="39" spans="1:7" x14ac:dyDescent="0.25">
      <c r="A39" s="14" t="s">
        <v>27</v>
      </c>
      <c r="B39" s="15">
        <f>B40</f>
        <v>45</v>
      </c>
      <c r="C39" s="16">
        <f t="shared" si="7"/>
        <v>1</v>
      </c>
      <c r="D39" s="15">
        <f>D40</f>
        <v>12</v>
      </c>
      <c r="E39" s="17">
        <f t="shared" si="5"/>
        <v>0.26666666666666666</v>
      </c>
      <c r="F39" s="15">
        <f>F40</f>
        <v>33</v>
      </c>
      <c r="G39" s="17">
        <f t="shared" si="6"/>
        <v>0.73333333333333328</v>
      </c>
    </row>
    <row r="40" spans="1:7" x14ac:dyDescent="0.25">
      <c r="A40" s="20" t="s">
        <v>28</v>
      </c>
      <c r="B40" s="21">
        <f>D40+F40</f>
        <v>45</v>
      </c>
      <c r="C40" s="16">
        <f t="shared" si="7"/>
        <v>1</v>
      </c>
      <c r="D40" s="21">
        <f>K24+L24</f>
        <v>12</v>
      </c>
      <c r="E40" s="22">
        <f t="shared" si="5"/>
        <v>0.26666666666666666</v>
      </c>
      <c r="F40" s="21">
        <f>N24+O24</f>
        <v>33</v>
      </c>
      <c r="G40" s="22">
        <f t="shared" si="6"/>
        <v>0.73333333333333328</v>
      </c>
    </row>
    <row r="41" spans="1:7" x14ac:dyDescent="0.25">
      <c r="A41" s="14" t="s">
        <v>29</v>
      </c>
      <c r="B41" s="15">
        <f>B42</f>
        <v>97</v>
      </c>
      <c r="C41" s="16">
        <f t="shared" si="7"/>
        <v>1</v>
      </c>
      <c r="D41" s="15">
        <f>D42</f>
        <v>26</v>
      </c>
      <c r="E41" s="17">
        <f t="shared" si="5"/>
        <v>0.26804123711340205</v>
      </c>
      <c r="F41" s="15">
        <f>F42</f>
        <v>71</v>
      </c>
      <c r="G41" s="17">
        <f t="shared" si="6"/>
        <v>0.73195876288659789</v>
      </c>
    </row>
    <row r="42" spans="1:7" x14ac:dyDescent="0.25">
      <c r="A42" s="26" t="s">
        <v>30</v>
      </c>
      <c r="B42" s="27">
        <f>D42+F42</f>
        <v>97</v>
      </c>
      <c r="C42" s="28">
        <f t="shared" si="7"/>
        <v>1</v>
      </c>
      <c r="D42" s="27">
        <v>26</v>
      </c>
      <c r="E42" s="29">
        <f t="shared" si="5"/>
        <v>0.26804123711340205</v>
      </c>
      <c r="F42" s="27">
        <v>71</v>
      </c>
      <c r="G42" s="29">
        <f t="shared" si="6"/>
        <v>0.73195876288659789</v>
      </c>
    </row>
    <row r="53" spans="10:10" x14ac:dyDescent="0.25">
      <c r="J53" s="35" t="s">
        <v>34</v>
      </c>
    </row>
  </sheetData>
  <mergeCells count="17"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  <mergeCell ref="A7:D7"/>
    <mergeCell ref="A1:D1"/>
    <mergeCell ref="A2:D2"/>
    <mergeCell ref="A3:D3"/>
    <mergeCell ref="A5:D5"/>
    <mergeCell ref="A6:D6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zoomScale="69" workbookViewId="0">
      <selection activeCell="J24" sqref="J24"/>
    </sheetView>
  </sheetViews>
  <sheetFormatPr baseColWidth="10" defaultRowHeight="15" x14ac:dyDescent="0.25"/>
  <cols>
    <col min="1" max="1" width="58.28515625" style="39" bestFit="1" customWidth="1"/>
    <col min="2" max="2" width="10.7109375" style="39" bestFit="1" customWidth="1"/>
    <col min="3" max="3" width="14.28515625" style="39" customWidth="1"/>
    <col min="4" max="4" width="14" style="39" customWidth="1"/>
    <col min="5" max="5" width="20" style="39" customWidth="1"/>
    <col min="6" max="6" width="15.85546875" style="39" bestFit="1" customWidth="1"/>
    <col min="7" max="7" width="17" style="39" customWidth="1"/>
    <col min="8" max="8" width="11.42578125" style="39" customWidth="1"/>
    <col min="9" max="9" width="58.28515625" style="39" bestFit="1" customWidth="1"/>
    <col min="10" max="10" width="10.7109375" style="39" customWidth="1"/>
    <col min="11" max="11" width="11.42578125" style="39" customWidth="1"/>
    <col min="12" max="12" width="14.7109375" style="39" bestFit="1" customWidth="1"/>
    <col min="13" max="14" width="11.42578125" style="39" customWidth="1"/>
    <col min="15" max="15" width="15.28515625" style="39" bestFit="1" customWidth="1"/>
    <col min="16" max="16" width="11.42578125" style="39" customWidth="1"/>
    <col min="17" max="16384" width="11.42578125" style="39"/>
  </cols>
  <sheetData>
    <row r="1" spans="1:16" x14ac:dyDescent="0.25">
      <c r="A1" s="40" t="s">
        <v>33</v>
      </c>
      <c r="B1" s="40"/>
      <c r="C1" s="40"/>
      <c r="D1" s="40"/>
      <c r="E1" s="1"/>
      <c r="I1" s="39" t="s">
        <v>35</v>
      </c>
      <c r="K1" s="1"/>
      <c r="L1" s="1"/>
    </row>
    <row r="2" spans="1:16" x14ac:dyDescent="0.25">
      <c r="A2" s="40" t="s">
        <v>0</v>
      </c>
      <c r="B2" s="40"/>
      <c r="C2" s="40"/>
      <c r="D2" s="40"/>
      <c r="E2" s="1"/>
      <c r="I2" s="2"/>
      <c r="J2" s="2"/>
      <c r="K2" s="2"/>
      <c r="L2" s="2"/>
      <c r="M2" s="2"/>
      <c r="N2" s="2"/>
    </row>
    <row r="3" spans="1:16" x14ac:dyDescent="0.25">
      <c r="A3" s="40" t="s">
        <v>1</v>
      </c>
      <c r="B3" s="40"/>
      <c r="C3" s="40"/>
      <c r="D3" s="40"/>
      <c r="E3" s="1"/>
      <c r="I3" s="1"/>
    </row>
    <row r="4" spans="1:16" x14ac:dyDescent="0.25">
      <c r="I4" s="1"/>
    </row>
    <row r="5" spans="1:16" x14ac:dyDescent="0.25">
      <c r="A5" s="40" t="s">
        <v>2</v>
      </c>
      <c r="B5" s="40"/>
      <c r="C5" s="40"/>
      <c r="D5" s="40"/>
      <c r="E5" s="1"/>
      <c r="I5" s="1"/>
    </row>
    <row r="6" spans="1:16" x14ac:dyDescent="0.25">
      <c r="A6" s="40" t="s">
        <v>3</v>
      </c>
      <c r="B6" s="40"/>
      <c r="C6" s="40"/>
      <c r="D6" s="40"/>
      <c r="E6" s="1"/>
      <c r="I6" s="1"/>
    </row>
    <row r="7" spans="1:16" x14ac:dyDescent="0.25">
      <c r="A7" s="40" t="s">
        <v>41</v>
      </c>
      <c r="B7" s="40"/>
      <c r="C7" s="40"/>
      <c r="D7" s="40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40" t="s">
        <v>4</v>
      </c>
      <c r="B9" s="40"/>
      <c r="C9" s="40"/>
      <c r="D9" s="40"/>
      <c r="E9" s="40"/>
      <c r="I9" s="45"/>
      <c r="J9" s="45"/>
      <c r="K9" s="45"/>
      <c r="L9" s="45"/>
      <c r="M9" s="45"/>
      <c r="N9" s="1"/>
    </row>
    <row r="10" spans="1:16" x14ac:dyDescent="0.25">
      <c r="A10" s="40" t="s">
        <v>5</v>
      </c>
      <c r="B10" s="40"/>
      <c r="C10" s="40"/>
      <c r="D10" s="40"/>
      <c r="E10" s="40"/>
    </row>
    <row r="11" spans="1:16" x14ac:dyDescent="0.25">
      <c r="A11" s="40" t="s">
        <v>42</v>
      </c>
      <c r="B11" s="40"/>
      <c r="C11" s="40"/>
      <c r="D11" s="40"/>
      <c r="E11" s="40"/>
    </row>
    <row r="12" spans="1:16" x14ac:dyDescent="0.25">
      <c r="A12" s="45"/>
      <c r="B12" s="45"/>
      <c r="C12" s="45"/>
      <c r="D12" s="45"/>
      <c r="E12" s="3"/>
    </row>
    <row r="14" spans="1:16" ht="15" customHeight="1" x14ac:dyDescent="0.25">
      <c r="I14" s="46" t="s">
        <v>6</v>
      </c>
      <c r="J14" s="48" t="s">
        <v>7</v>
      </c>
      <c r="K14" s="41" t="s">
        <v>8</v>
      </c>
      <c r="L14" s="42"/>
      <c r="M14" s="48" t="s">
        <v>9</v>
      </c>
      <c r="N14" s="41" t="s">
        <v>10</v>
      </c>
      <c r="O14" s="42"/>
      <c r="P14" s="43" t="s">
        <v>11</v>
      </c>
    </row>
    <row r="15" spans="1:16" ht="33.950000000000003" customHeight="1" x14ac:dyDescent="0.25">
      <c r="A15" s="38" t="s">
        <v>6</v>
      </c>
      <c r="B15" s="32" t="s">
        <v>12</v>
      </c>
      <c r="C15" s="6" t="s">
        <v>13</v>
      </c>
      <c r="D15" s="32" t="s">
        <v>14</v>
      </c>
      <c r="E15" s="7" t="s">
        <v>15</v>
      </c>
      <c r="F15" s="32" t="s">
        <v>16</v>
      </c>
      <c r="G15" s="7" t="s">
        <v>17</v>
      </c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4"/>
    </row>
    <row r="16" spans="1:16" x14ac:dyDescent="0.25">
      <c r="A16" s="8" t="s">
        <v>20</v>
      </c>
      <c r="B16" s="9">
        <f>D16+F16</f>
        <v>610</v>
      </c>
      <c r="C16" s="10">
        <f>E16+G16</f>
        <v>1</v>
      </c>
      <c r="D16" s="9">
        <f>D17+D21+D23+D25</f>
        <v>160</v>
      </c>
      <c r="E16" s="11">
        <f t="shared" ref="E16:E26" si="0">D16/B16</f>
        <v>0.26229508196721313</v>
      </c>
      <c r="F16" s="9">
        <f>F17+F21+F23+F25</f>
        <v>450</v>
      </c>
      <c r="G16" s="11">
        <f t="shared" ref="G16:G26" si="1">F16/B16</f>
        <v>0.73770491803278693</v>
      </c>
      <c r="I16" s="8" t="s">
        <v>20</v>
      </c>
      <c r="J16" s="12">
        <f t="shared" ref="J16:J26" si="2">M16+P16</f>
        <v>610</v>
      </c>
      <c r="K16" s="9">
        <f>K17+K21+K23+K25</f>
        <v>126</v>
      </c>
      <c r="L16" s="9">
        <f>L17+L21+L23+L25</f>
        <v>123</v>
      </c>
      <c r="M16" s="9">
        <f>M17+M21+M23+M25</f>
        <v>249</v>
      </c>
      <c r="N16" s="9">
        <f>N17+N21+N23+N25</f>
        <v>31</v>
      </c>
      <c r="O16" s="9">
        <f>O17+O21+O23+O25</f>
        <v>330</v>
      </c>
      <c r="P16" s="13">
        <f t="shared" ref="P16:P26" si="3">N16+O16</f>
        <v>361</v>
      </c>
    </row>
    <row r="17" spans="1:16" x14ac:dyDescent="0.25">
      <c r="A17" s="14" t="s">
        <v>21</v>
      </c>
      <c r="B17" s="15">
        <f>SUM(B18:B20)</f>
        <v>338</v>
      </c>
      <c r="C17" s="16">
        <f t="shared" ref="C17:C26" si="4">E17+G17</f>
        <v>1</v>
      </c>
      <c r="D17" s="15">
        <f>SUM(D18:D20)</f>
        <v>103</v>
      </c>
      <c r="E17" s="17">
        <f t="shared" si="0"/>
        <v>0.30473372781065089</v>
      </c>
      <c r="F17" s="15">
        <f>SUM(F18:F20)</f>
        <v>235</v>
      </c>
      <c r="G17" s="17">
        <f t="shared" si="1"/>
        <v>0.69526627218934911</v>
      </c>
      <c r="I17" s="14" t="s">
        <v>21</v>
      </c>
      <c r="J17" s="18">
        <f t="shared" si="2"/>
        <v>338</v>
      </c>
      <c r="K17" s="15">
        <f>SUM(K18:K20)</f>
        <v>84</v>
      </c>
      <c r="L17" s="15">
        <f>SUM(L18:L20)</f>
        <v>65</v>
      </c>
      <c r="M17" s="15">
        <f>SUM(M18:M20)</f>
        <v>149</v>
      </c>
      <c r="N17" s="15">
        <f>SUM(N18:N20)</f>
        <v>19</v>
      </c>
      <c r="O17" s="15">
        <f>SUM(O18:O20)</f>
        <v>170</v>
      </c>
      <c r="P17" s="19">
        <f t="shared" si="3"/>
        <v>189</v>
      </c>
    </row>
    <row r="18" spans="1:16" x14ac:dyDescent="0.25">
      <c r="A18" s="20" t="s">
        <v>22</v>
      </c>
      <c r="B18" s="21">
        <f>D18+F18</f>
        <v>226</v>
      </c>
      <c r="C18" s="16">
        <f t="shared" si="4"/>
        <v>1</v>
      </c>
      <c r="D18" s="21">
        <v>0</v>
      </c>
      <c r="E18" s="22">
        <f t="shared" si="0"/>
        <v>0</v>
      </c>
      <c r="F18" s="21">
        <v>226</v>
      </c>
      <c r="G18" s="22">
        <f t="shared" si="1"/>
        <v>1</v>
      </c>
      <c r="I18" s="20" t="s">
        <v>22</v>
      </c>
      <c r="J18" s="23">
        <f t="shared" si="2"/>
        <v>226</v>
      </c>
      <c r="K18" s="21">
        <v>0</v>
      </c>
      <c r="L18" s="21">
        <v>64</v>
      </c>
      <c r="M18" s="21">
        <f>K18+L18</f>
        <v>64</v>
      </c>
      <c r="N18" s="21">
        <v>0</v>
      </c>
      <c r="O18" s="21">
        <v>162</v>
      </c>
      <c r="P18" s="24">
        <f t="shared" si="3"/>
        <v>162</v>
      </c>
    </row>
    <row r="19" spans="1:16" x14ac:dyDescent="0.25">
      <c r="A19" s="20" t="s">
        <v>23</v>
      </c>
      <c r="B19" s="21">
        <f>D19+F19</f>
        <v>101</v>
      </c>
      <c r="C19" s="16">
        <f t="shared" si="4"/>
        <v>1</v>
      </c>
      <c r="D19" s="21">
        <v>101</v>
      </c>
      <c r="E19" s="22">
        <f t="shared" si="0"/>
        <v>1</v>
      </c>
      <c r="F19" s="21">
        <v>0</v>
      </c>
      <c r="G19" s="22">
        <f t="shared" si="1"/>
        <v>0</v>
      </c>
      <c r="I19" s="20" t="s">
        <v>23</v>
      </c>
      <c r="J19" s="23">
        <f t="shared" si="2"/>
        <v>101</v>
      </c>
      <c r="K19" s="21">
        <v>83</v>
      </c>
      <c r="L19" s="21">
        <v>0</v>
      </c>
      <c r="M19" s="21">
        <f>K19+L19</f>
        <v>83</v>
      </c>
      <c r="N19" s="21">
        <v>18</v>
      </c>
      <c r="O19" s="21">
        <v>0</v>
      </c>
      <c r="P19" s="24">
        <f t="shared" si="3"/>
        <v>18</v>
      </c>
    </row>
    <row r="20" spans="1:16" x14ac:dyDescent="0.25">
      <c r="A20" s="20" t="s">
        <v>24</v>
      </c>
      <c r="B20" s="21">
        <f>D20+F20</f>
        <v>11</v>
      </c>
      <c r="C20" s="16">
        <f t="shared" si="4"/>
        <v>1</v>
      </c>
      <c r="D20" s="21">
        <v>2</v>
      </c>
      <c r="E20" s="22">
        <f t="shared" si="0"/>
        <v>0.18181818181818182</v>
      </c>
      <c r="F20" s="21">
        <v>9</v>
      </c>
      <c r="G20" s="22">
        <f t="shared" si="1"/>
        <v>0.81818181818181823</v>
      </c>
      <c r="I20" s="20" t="s">
        <v>24</v>
      </c>
      <c r="J20" s="23">
        <f t="shared" si="2"/>
        <v>11</v>
      </c>
      <c r="K20" s="21">
        <v>1</v>
      </c>
      <c r="L20" s="21">
        <v>1</v>
      </c>
      <c r="M20" s="21">
        <f>K20+L20</f>
        <v>2</v>
      </c>
      <c r="N20" s="21">
        <v>1</v>
      </c>
      <c r="O20" s="21">
        <v>8</v>
      </c>
      <c r="P20" s="24">
        <f t="shared" si="3"/>
        <v>9</v>
      </c>
    </row>
    <row r="21" spans="1:16" x14ac:dyDescent="0.25">
      <c r="A21" s="14" t="s">
        <v>25</v>
      </c>
      <c r="B21" s="15">
        <f>B22</f>
        <v>129</v>
      </c>
      <c r="C21" s="16">
        <f t="shared" si="4"/>
        <v>1</v>
      </c>
      <c r="D21" s="15">
        <f>D22</f>
        <v>27</v>
      </c>
      <c r="E21" s="17">
        <f t="shared" si="0"/>
        <v>0.20930232558139536</v>
      </c>
      <c r="F21" s="15">
        <f>F22</f>
        <v>102</v>
      </c>
      <c r="G21" s="17">
        <f t="shared" si="1"/>
        <v>0.79069767441860461</v>
      </c>
      <c r="I21" s="14" t="s">
        <v>25</v>
      </c>
      <c r="J21" s="18">
        <f t="shared" si="2"/>
        <v>129</v>
      </c>
      <c r="K21" s="15">
        <f>K22</f>
        <v>23</v>
      </c>
      <c r="L21" s="15">
        <f>L22</f>
        <v>36</v>
      </c>
      <c r="M21" s="15">
        <f>M22</f>
        <v>59</v>
      </c>
      <c r="N21" s="15">
        <f>N22</f>
        <v>4</v>
      </c>
      <c r="O21" s="15">
        <f>O22</f>
        <v>66</v>
      </c>
      <c r="P21" s="25">
        <f t="shared" si="3"/>
        <v>70</v>
      </c>
    </row>
    <row r="22" spans="1:16" ht="15" customHeight="1" x14ac:dyDescent="0.25">
      <c r="A22" s="20" t="s">
        <v>26</v>
      </c>
      <c r="B22" s="21">
        <f>D22+F22</f>
        <v>129</v>
      </c>
      <c r="C22" s="16">
        <f t="shared" si="4"/>
        <v>1</v>
      </c>
      <c r="D22" s="21">
        <v>27</v>
      </c>
      <c r="E22" s="22">
        <f t="shared" si="0"/>
        <v>0.20930232558139536</v>
      </c>
      <c r="F22" s="21">
        <v>102</v>
      </c>
      <c r="G22" s="22">
        <f t="shared" si="1"/>
        <v>0.79069767441860461</v>
      </c>
      <c r="I22" s="20" t="s">
        <v>26</v>
      </c>
      <c r="J22" s="23">
        <f t="shared" si="2"/>
        <v>129</v>
      </c>
      <c r="K22" s="21">
        <v>23</v>
      </c>
      <c r="L22" s="21">
        <v>36</v>
      </c>
      <c r="M22" s="21">
        <f>K22+L22</f>
        <v>59</v>
      </c>
      <c r="N22" s="21">
        <v>4</v>
      </c>
      <c r="O22" s="21">
        <v>66</v>
      </c>
      <c r="P22" s="24">
        <f t="shared" si="3"/>
        <v>70</v>
      </c>
    </row>
    <row r="23" spans="1:16" x14ac:dyDescent="0.25">
      <c r="A23" s="14" t="s">
        <v>27</v>
      </c>
      <c r="B23" s="15">
        <f>B24</f>
        <v>47</v>
      </c>
      <c r="C23" s="16">
        <f t="shared" si="4"/>
        <v>1</v>
      </c>
      <c r="D23" s="15">
        <f>D24</f>
        <v>3</v>
      </c>
      <c r="E23" s="17">
        <f t="shared" si="0"/>
        <v>6.3829787234042548E-2</v>
      </c>
      <c r="F23" s="15">
        <f>F24</f>
        <v>44</v>
      </c>
      <c r="G23" s="17">
        <f t="shared" si="1"/>
        <v>0.93617021276595747</v>
      </c>
      <c r="I23" s="14" t="s">
        <v>27</v>
      </c>
      <c r="J23" s="18">
        <f t="shared" si="2"/>
        <v>47</v>
      </c>
      <c r="K23" s="15">
        <f>K24</f>
        <v>2</v>
      </c>
      <c r="L23" s="15">
        <f>L24</f>
        <v>12</v>
      </c>
      <c r="M23" s="15">
        <f>M24</f>
        <v>14</v>
      </c>
      <c r="N23" s="15">
        <f>N24</f>
        <v>1</v>
      </c>
      <c r="O23" s="15">
        <f>O24</f>
        <v>32</v>
      </c>
      <c r="P23" s="25">
        <f t="shared" si="3"/>
        <v>33</v>
      </c>
    </row>
    <row r="24" spans="1:16" x14ac:dyDescent="0.25">
      <c r="A24" s="20" t="s">
        <v>28</v>
      </c>
      <c r="B24" s="21">
        <f>D24+F24</f>
        <v>47</v>
      </c>
      <c r="C24" s="16">
        <f t="shared" si="4"/>
        <v>1</v>
      </c>
      <c r="D24" s="21">
        <v>3</v>
      </c>
      <c r="E24" s="22">
        <f t="shared" si="0"/>
        <v>6.3829787234042548E-2</v>
      </c>
      <c r="F24" s="21">
        <v>44</v>
      </c>
      <c r="G24" s="22">
        <f t="shared" si="1"/>
        <v>0.93617021276595747</v>
      </c>
      <c r="I24" s="20" t="s">
        <v>28</v>
      </c>
      <c r="J24" s="23">
        <f t="shared" si="2"/>
        <v>47</v>
      </c>
      <c r="K24" s="21">
        <v>2</v>
      </c>
      <c r="L24" s="21">
        <v>12</v>
      </c>
      <c r="M24" s="21">
        <f>K24+L24</f>
        <v>14</v>
      </c>
      <c r="N24" s="21">
        <v>1</v>
      </c>
      <c r="O24" s="21">
        <v>32</v>
      </c>
      <c r="P24" s="24">
        <f t="shared" si="3"/>
        <v>33</v>
      </c>
    </row>
    <row r="25" spans="1:16" x14ac:dyDescent="0.25">
      <c r="A25" s="14" t="s">
        <v>29</v>
      </c>
      <c r="B25" s="15">
        <f>B26</f>
        <v>96</v>
      </c>
      <c r="C25" s="16">
        <f t="shared" si="4"/>
        <v>1</v>
      </c>
      <c r="D25" s="15">
        <f>D26</f>
        <v>27</v>
      </c>
      <c r="E25" s="17">
        <f t="shared" si="0"/>
        <v>0.28125</v>
      </c>
      <c r="F25" s="15">
        <f>F26</f>
        <v>69</v>
      </c>
      <c r="G25" s="17">
        <f t="shared" si="1"/>
        <v>0.71875</v>
      </c>
      <c r="I25" s="14" t="s">
        <v>29</v>
      </c>
      <c r="J25" s="18">
        <f t="shared" si="2"/>
        <v>96</v>
      </c>
      <c r="K25" s="15">
        <f>K26</f>
        <v>17</v>
      </c>
      <c r="L25" s="15">
        <f>L26</f>
        <v>10</v>
      </c>
      <c r="M25" s="15">
        <f>M26</f>
        <v>27</v>
      </c>
      <c r="N25" s="15">
        <f>N26</f>
        <v>7</v>
      </c>
      <c r="O25" s="15">
        <f>O26</f>
        <v>62</v>
      </c>
      <c r="P25" s="25">
        <f t="shared" si="3"/>
        <v>69</v>
      </c>
    </row>
    <row r="26" spans="1:16" x14ac:dyDescent="0.25">
      <c r="A26" s="26" t="s">
        <v>30</v>
      </c>
      <c r="B26" s="27">
        <f>D26+F26</f>
        <v>96</v>
      </c>
      <c r="C26" s="28">
        <f t="shared" si="4"/>
        <v>1</v>
      </c>
      <c r="D26" s="27">
        <v>27</v>
      </c>
      <c r="E26" s="29">
        <f t="shared" si="0"/>
        <v>0.28125</v>
      </c>
      <c r="F26" s="27">
        <v>69</v>
      </c>
      <c r="G26" s="29">
        <f t="shared" si="1"/>
        <v>0.71875</v>
      </c>
      <c r="I26" s="26" t="s">
        <v>30</v>
      </c>
      <c r="J26" s="30">
        <f t="shared" si="2"/>
        <v>96</v>
      </c>
      <c r="K26" s="27">
        <v>17</v>
      </c>
      <c r="L26" s="27">
        <v>10</v>
      </c>
      <c r="M26" s="27">
        <f>K26+L26</f>
        <v>27</v>
      </c>
      <c r="N26" s="27">
        <v>7</v>
      </c>
      <c r="O26" s="27">
        <v>62</v>
      </c>
      <c r="P26" s="31">
        <f t="shared" si="3"/>
        <v>69</v>
      </c>
    </row>
    <row r="31" spans="1:16" ht="36.6" customHeight="1" x14ac:dyDescent="0.25">
      <c r="A31" s="38" t="s">
        <v>6</v>
      </c>
      <c r="B31" s="32" t="s">
        <v>12</v>
      </c>
      <c r="C31" s="6" t="s">
        <v>13</v>
      </c>
      <c r="D31" s="32" t="s">
        <v>8</v>
      </c>
      <c r="E31" s="7" t="s">
        <v>31</v>
      </c>
      <c r="F31" s="32" t="s">
        <v>10</v>
      </c>
      <c r="G31" s="7" t="s">
        <v>32</v>
      </c>
    </row>
    <row r="32" spans="1:16" x14ac:dyDescent="0.25">
      <c r="A32" s="8" t="s">
        <v>20</v>
      </c>
      <c r="B32" s="9">
        <f>D32+F32</f>
        <v>610</v>
      </c>
      <c r="C32" s="10">
        <f>E32+G32</f>
        <v>1</v>
      </c>
      <c r="D32" s="9">
        <f>D33+D37+D39+D41</f>
        <v>249</v>
      </c>
      <c r="E32" s="11">
        <f t="shared" ref="E32:E42" si="5">D32/B32</f>
        <v>0.40819672131147539</v>
      </c>
      <c r="F32" s="9">
        <f>F33+F37+F39+F41</f>
        <v>361</v>
      </c>
      <c r="G32" s="11">
        <f t="shared" ref="G32:G42" si="6">F32/B32</f>
        <v>0.59180327868852456</v>
      </c>
    </row>
    <row r="33" spans="1:7" x14ac:dyDescent="0.25">
      <c r="A33" s="14" t="s">
        <v>21</v>
      </c>
      <c r="B33" s="15">
        <f>SUM(B34:B36)</f>
        <v>338</v>
      </c>
      <c r="C33" s="16">
        <f t="shared" ref="C33:C42" si="7">E33+G33</f>
        <v>1</v>
      </c>
      <c r="D33" s="15">
        <f>SUM(D34:D36)</f>
        <v>149</v>
      </c>
      <c r="E33" s="17">
        <f t="shared" si="5"/>
        <v>0.44082840236686388</v>
      </c>
      <c r="F33" s="15">
        <f>SUM(F34:F36)</f>
        <v>189</v>
      </c>
      <c r="G33" s="17">
        <f t="shared" si="6"/>
        <v>0.55917159763313606</v>
      </c>
    </row>
    <row r="34" spans="1:7" x14ac:dyDescent="0.25">
      <c r="A34" s="20" t="s">
        <v>22</v>
      </c>
      <c r="B34" s="21">
        <f>D34+F34</f>
        <v>226</v>
      </c>
      <c r="C34" s="16">
        <f t="shared" si="7"/>
        <v>1</v>
      </c>
      <c r="D34" s="21">
        <f>K18+L18</f>
        <v>64</v>
      </c>
      <c r="E34" s="22">
        <f t="shared" si="5"/>
        <v>0.2831858407079646</v>
      </c>
      <c r="F34" s="21">
        <f>N18+O18</f>
        <v>162</v>
      </c>
      <c r="G34" s="22">
        <f t="shared" si="6"/>
        <v>0.7168141592920354</v>
      </c>
    </row>
    <row r="35" spans="1:7" x14ac:dyDescent="0.25">
      <c r="A35" s="20" t="s">
        <v>23</v>
      </c>
      <c r="B35" s="21">
        <f>D35+F35</f>
        <v>101</v>
      </c>
      <c r="C35" s="16">
        <f t="shared" si="7"/>
        <v>1</v>
      </c>
      <c r="D35" s="21">
        <f>K19+L19</f>
        <v>83</v>
      </c>
      <c r="E35" s="22">
        <f t="shared" si="5"/>
        <v>0.82178217821782173</v>
      </c>
      <c r="F35" s="21">
        <f>N19+O19</f>
        <v>18</v>
      </c>
      <c r="G35" s="22">
        <f t="shared" si="6"/>
        <v>0.17821782178217821</v>
      </c>
    </row>
    <row r="36" spans="1:7" x14ac:dyDescent="0.25">
      <c r="A36" s="20" t="s">
        <v>24</v>
      </c>
      <c r="B36" s="21">
        <f>D36+F36</f>
        <v>11</v>
      </c>
      <c r="C36" s="16">
        <f t="shared" si="7"/>
        <v>1</v>
      </c>
      <c r="D36" s="21">
        <f>K20+L20</f>
        <v>2</v>
      </c>
      <c r="E36" s="22">
        <f t="shared" si="5"/>
        <v>0.18181818181818182</v>
      </c>
      <c r="F36" s="21">
        <f>N20+O20</f>
        <v>9</v>
      </c>
      <c r="G36" s="22">
        <f t="shared" si="6"/>
        <v>0.81818181818181823</v>
      </c>
    </row>
    <row r="37" spans="1:7" x14ac:dyDescent="0.25">
      <c r="A37" s="14" t="s">
        <v>25</v>
      </c>
      <c r="B37" s="15">
        <f>B38</f>
        <v>129</v>
      </c>
      <c r="C37" s="16">
        <f t="shared" si="7"/>
        <v>1</v>
      </c>
      <c r="D37" s="15">
        <f>D38</f>
        <v>59</v>
      </c>
      <c r="E37" s="17">
        <f t="shared" si="5"/>
        <v>0.4573643410852713</v>
      </c>
      <c r="F37" s="15">
        <f>F38</f>
        <v>70</v>
      </c>
      <c r="G37" s="17">
        <f t="shared" si="6"/>
        <v>0.54263565891472865</v>
      </c>
    </row>
    <row r="38" spans="1:7" x14ac:dyDescent="0.25">
      <c r="A38" s="20" t="s">
        <v>26</v>
      </c>
      <c r="B38" s="21">
        <f>D38+F38</f>
        <v>129</v>
      </c>
      <c r="C38" s="16">
        <f t="shared" si="7"/>
        <v>1</v>
      </c>
      <c r="D38" s="21">
        <f>K22+L22</f>
        <v>59</v>
      </c>
      <c r="E38" s="22">
        <f t="shared" si="5"/>
        <v>0.4573643410852713</v>
      </c>
      <c r="F38" s="21">
        <f>N22+O22</f>
        <v>70</v>
      </c>
      <c r="G38" s="22">
        <f t="shared" si="6"/>
        <v>0.54263565891472865</v>
      </c>
    </row>
    <row r="39" spans="1:7" x14ac:dyDescent="0.25">
      <c r="A39" s="14" t="s">
        <v>27</v>
      </c>
      <c r="B39" s="15">
        <f>B40</f>
        <v>47</v>
      </c>
      <c r="C39" s="16">
        <f t="shared" si="7"/>
        <v>1</v>
      </c>
      <c r="D39" s="15">
        <f>D40</f>
        <v>14</v>
      </c>
      <c r="E39" s="17">
        <f t="shared" si="5"/>
        <v>0.2978723404255319</v>
      </c>
      <c r="F39" s="15">
        <f>F40</f>
        <v>33</v>
      </c>
      <c r="G39" s="17">
        <f t="shared" si="6"/>
        <v>0.7021276595744681</v>
      </c>
    </row>
    <row r="40" spans="1:7" x14ac:dyDescent="0.25">
      <c r="A40" s="20" t="s">
        <v>28</v>
      </c>
      <c r="B40" s="21">
        <f>D40+F40</f>
        <v>47</v>
      </c>
      <c r="C40" s="16">
        <f t="shared" si="7"/>
        <v>1</v>
      </c>
      <c r="D40" s="21">
        <f>K24+L24</f>
        <v>14</v>
      </c>
      <c r="E40" s="22">
        <f t="shared" si="5"/>
        <v>0.2978723404255319</v>
      </c>
      <c r="F40" s="21">
        <f>N24+O24</f>
        <v>33</v>
      </c>
      <c r="G40" s="22">
        <f t="shared" si="6"/>
        <v>0.7021276595744681</v>
      </c>
    </row>
    <row r="41" spans="1:7" x14ac:dyDescent="0.25">
      <c r="A41" s="14" t="s">
        <v>29</v>
      </c>
      <c r="B41" s="15">
        <f>B42</f>
        <v>96</v>
      </c>
      <c r="C41" s="16">
        <f t="shared" si="7"/>
        <v>1</v>
      </c>
      <c r="D41" s="15">
        <f>D42</f>
        <v>27</v>
      </c>
      <c r="E41" s="17">
        <f t="shared" si="5"/>
        <v>0.28125</v>
      </c>
      <c r="F41" s="15">
        <f>F42</f>
        <v>69</v>
      </c>
      <c r="G41" s="17">
        <f t="shared" si="6"/>
        <v>0.71875</v>
      </c>
    </row>
    <row r="42" spans="1:7" x14ac:dyDescent="0.25">
      <c r="A42" s="26" t="s">
        <v>30</v>
      </c>
      <c r="B42" s="27">
        <f>D42+F42</f>
        <v>96</v>
      </c>
      <c r="C42" s="28">
        <f t="shared" si="7"/>
        <v>1</v>
      </c>
      <c r="D42" s="27">
        <v>27</v>
      </c>
      <c r="E42" s="29">
        <f t="shared" si="5"/>
        <v>0.28125</v>
      </c>
      <c r="F42" s="27">
        <v>69</v>
      </c>
      <c r="G42" s="29">
        <f t="shared" si="6"/>
        <v>0.71875</v>
      </c>
    </row>
    <row r="53" spans="10:10" x14ac:dyDescent="0.25">
      <c r="J53" s="39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3"/>
  <sheetViews>
    <sheetView showGridLines="0" tabSelected="1" topLeftCell="A4" zoomScale="69" workbookViewId="0">
      <selection activeCell="A12" sqref="A12:D12"/>
    </sheetView>
  </sheetViews>
  <sheetFormatPr baseColWidth="10" defaultRowHeight="15" x14ac:dyDescent="0.25"/>
  <cols>
    <col min="1" max="1" width="58.28515625" style="37" bestFit="1" customWidth="1"/>
    <col min="2" max="2" width="10.7109375" style="37" bestFit="1" customWidth="1"/>
    <col min="3" max="3" width="14.28515625" style="37" customWidth="1"/>
    <col min="4" max="4" width="14" style="37" customWidth="1"/>
    <col min="5" max="5" width="20" style="37" customWidth="1"/>
    <col min="6" max="6" width="15.85546875" style="37" bestFit="1" customWidth="1"/>
    <col min="7" max="7" width="17" style="37" customWidth="1"/>
    <col min="8" max="8" width="11.42578125" style="37" customWidth="1"/>
    <col min="9" max="9" width="58.28515625" style="37" bestFit="1" customWidth="1"/>
    <col min="10" max="10" width="10.7109375" style="37" customWidth="1"/>
    <col min="11" max="11" width="11.42578125" style="37" customWidth="1"/>
    <col min="12" max="12" width="14.7109375" style="37" bestFit="1" customWidth="1"/>
    <col min="13" max="14" width="11.42578125" style="37" customWidth="1"/>
    <col min="15" max="15" width="15.28515625" style="37" bestFit="1" customWidth="1"/>
    <col min="16" max="16" width="11.42578125" style="37" customWidth="1"/>
    <col min="17" max="16384" width="11.42578125" style="37"/>
  </cols>
  <sheetData>
    <row r="1" spans="1:16" x14ac:dyDescent="0.25">
      <c r="A1" s="40" t="s">
        <v>33</v>
      </c>
      <c r="B1" s="40"/>
      <c r="C1" s="40"/>
      <c r="D1" s="40"/>
      <c r="E1" s="1"/>
      <c r="I1" s="37" t="s">
        <v>35</v>
      </c>
      <c r="K1" s="1"/>
      <c r="L1" s="1"/>
    </row>
    <row r="2" spans="1:16" x14ac:dyDescent="0.25">
      <c r="A2" s="40" t="s">
        <v>0</v>
      </c>
      <c r="B2" s="40"/>
      <c r="C2" s="40"/>
      <c r="D2" s="40"/>
      <c r="E2" s="1"/>
      <c r="I2" s="2"/>
      <c r="J2" s="2"/>
      <c r="K2" s="2"/>
      <c r="L2" s="2"/>
      <c r="M2" s="2"/>
      <c r="N2" s="2"/>
    </row>
    <row r="3" spans="1:16" x14ac:dyDescent="0.25">
      <c r="A3" s="40" t="s">
        <v>1</v>
      </c>
      <c r="B3" s="40"/>
      <c r="C3" s="40"/>
      <c r="D3" s="40"/>
      <c r="E3" s="1"/>
      <c r="I3" s="1"/>
    </row>
    <row r="4" spans="1:16" x14ac:dyDescent="0.25">
      <c r="I4" s="1"/>
    </row>
    <row r="5" spans="1:16" x14ac:dyDescent="0.25">
      <c r="A5" s="40" t="s">
        <v>2</v>
      </c>
      <c r="B5" s="40"/>
      <c r="C5" s="40"/>
      <c r="D5" s="40"/>
      <c r="E5" s="1"/>
      <c r="I5" s="1"/>
    </row>
    <row r="6" spans="1:16" x14ac:dyDescent="0.25">
      <c r="A6" s="40" t="s">
        <v>3</v>
      </c>
      <c r="B6" s="40"/>
      <c r="C6" s="40"/>
      <c r="D6" s="40"/>
      <c r="E6" s="1"/>
      <c r="I6" s="1"/>
    </row>
    <row r="7" spans="1:16" x14ac:dyDescent="0.25">
      <c r="A7" s="40" t="s">
        <v>37</v>
      </c>
      <c r="B7" s="40"/>
      <c r="C7" s="40"/>
      <c r="D7" s="40"/>
      <c r="E7" s="1"/>
      <c r="I7" s="1"/>
    </row>
    <row r="8" spans="1:16" x14ac:dyDescent="0.25">
      <c r="A8" s="1"/>
      <c r="B8" s="1"/>
      <c r="C8" s="1"/>
      <c r="D8" s="1"/>
      <c r="E8" s="1"/>
      <c r="I8" s="1"/>
    </row>
    <row r="9" spans="1:16" x14ac:dyDescent="0.25">
      <c r="A9" s="40" t="s">
        <v>4</v>
      </c>
      <c r="B9" s="40"/>
      <c r="C9" s="40"/>
      <c r="D9" s="40"/>
      <c r="E9" s="40"/>
      <c r="I9" s="45"/>
      <c r="J9" s="45"/>
      <c r="K9" s="45"/>
      <c r="L9" s="45"/>
      <c r="M9" s="45"/>
      <c r="N9" s="1"/>
    </row>
    <row r="10" spans="1:16" x14ac:dyDescent="0.25">
      <c r="A10" s="40" t="s">
        <v>5</v>
      </c>
      <c r="B10" s="40"/>
      <c r="C10" s="40"/>
      <c r="D10" s="40"/>
      <c r="E10" s="40"/>
    </row>
    <row r="11" spans="1:16" x14ac:dyDescent="0.25">
      <c r="A11" s="40" t="s">
        <v>44</v>
      </c>
      <c r="B11" s="40"/>
      <c r="C11" s="40"/>
      <c r="D11" s="40"/>
      <c r="E11" s="40"/>
    </row>
    <row r="12" spans="1:16" x14ac:dyDescent="0.25">
      <c r="A12" s="45"/>
      <c r="B12" s="45"/>
      <c r="C12" s="45"/>
      <c r="D12" s="45"/>
      <c r="E12" s="3"/>
    </row>
    <row r="14" spans="1:16" ht="15" customHeight="1" x14ac:dyDescent="0.25">
      <c r="I14" s="46" t="s">
        <v>6</v>
      </c>
      <c r="J14" s="48" t="s">
        <v>7</v>
      </c>
      <c r="K14" s="41" t="s">
        <v>8</v>
      </c>
      <c r="L14" s="42"/>
      <c r="M14" s="48" t="s">
        <v>9</v>
      </c>
      <c r="N14" s="41" t="s">
        <v>10</v>
      </c>
      <c r="O14" s="42"/>
      <c r="P14" s="43" t="s">
        <v>11</v>
      </c>
    </row>
    <row r="15" spans="1:16" ht="33.950000000000003" customHeight="1" x14ac:dyDescent="0.25">
      <c r="A15" s="36" t="s">
        <v>6</v>
      </c>
      <c r="B15" s="32" t="s">
        <v>12</v>
      </c>
      <c r="C15" s="6" t="s">
        <v>13</v>
      </c>
      <c r="D15" s="32" t="s">
        <v>14</v>
      </c>
      <c r="E15" s="7" t="s">
        <v>15</v>
      </c>
      <c r="F15" s="32" t="s">
        <v>16</v>
      </c>
      <c r="G15" s="7" t="s">
        <v>17</v>
      </c>
      <c r="I15" s="47"/>
      <c r="J15" s="49"/>
      <c r="K15" s="32" t="s">
        <v>18</v>
      </c>
      <c r="L15" s="32" t="s">
        <v>19</v>
      </c>
      <c r="M15" s="49"/>
      <c r="N15" s="32" t="s">
        <v>18</v>
      </c>
      <c r="O15" s="32" t="s">
        <v>19</v>
      </c>
      <c r="P15" s="44"/>
    </row>
    <row r="16" spans="1:16" x14ac:dyDescent="0.25">
      <c r="A16" s="8" t="s">
        <v>20</v>
      </c>
      <c r="B16" s="9">
        <f>D16+F16</f>
        <v>625</v>
      </c>
      <c r="C16" s="10">
        <f>E16+G16</f>
        <v>1</v>
      </c>
      <c r="D16" s="9">
        <f>D17+D21+D23+D25</f>
        <v>170</v>
      </c>
      <c r="E16" s="11">
        <f t="shared" ref="E16:E26" si="0">D16/B16</f>
        <v>0.27200000000000002</v>
      </c>
      <c r="F16" s="9">
        <f>F17+F21+F23+F25</f>
        <v>455</v>
      </c>
      <c r="G16" s="11">
        <f t="shared" ref="G16:G26" si="1">F16/B16</f>
        <v>0.72799999999999998</v>
      </c>
      <c r="I16" s="8" t="s">
        <v>20</v>
      </c>
      <c r="J16" s="12">
        <f t="shared" ref="J16:J26" si="2">M16+P16</f>
        <v>625</v>
      </c>
      <c r="K16" s="9">
        <f>K17+K21+K23+K25</f>
        <v>136</v>
      </c>
      <c r="L16" s="9">
        <f>L17+L21+L23+L25</f>
        <v>123</v>
      </c>
      <c r="M16" s="9">
        <f>M17+M21+M23+M25</f>
        <v>259</v>
      </c>
      <c r="N16" s="9">
        <f>N17+N21+N23+N25</f>
        <v>34</v>
      </c>
      <c r="O16" s="9">
        <f>O17+O21+O23+O25</f>
        <v>332</v>
      </c>
      <c r="P16" s="13">
        <f t="shared" ref="P16:P26" si="3">N16+O16</f>
        <v>366</v>
      </c>
    </row>
    <row r="17" spans="1:16" x14ac:dyDescent="0.25">
      <c r="A17" s="14" t="s">
        <v>21</v>
      </c>
      <c r="B17" s="15">
        <f>SUM(B18:B20)</f>
        <v>347</v>
      </c>
      <c r="C17" s="16">
        <f t="shared" ref="C17:C26" si="4">E17+G17</f>
        <v>1</v>
      </c>
      <c r="D17" s="15">
        <f>SUM(D18:D20)</f>
        <v>111</v>
      </c>
      <c r="E17" s="17">
        <f t="shared" si="0"/>
        <v>0.31988472622478387</v>
      </c>
      <c r="F17" s="15">
        <f>SUM(F18:F20)</f>
        <v>236</v>
      </c>
      <c r="G17" s="17">
        <f t="shared" si="1"/>
        <v>0.68011527377521619</v>
      </c>
      <c r="I17" s="14" t="s">
        <v>21</v>
      </c>
      <c r="J17" s="18">
        <f t="shared" si="2"/>
        <v>347</v>
      </c>
      <c r="K17" s="15">
        <f>SUM(K18:K20)</f>
        <v>93</v>
      </c>
      <c r="L17" s="15">
        <f>SUM(L18:L20)</f>
        <v>66</v>
      </c>
      <c r="M17" s="15">
        <f>SUM(M18:M20)</f>
        <v>159</v>
      </c>
      <c r="N17" s="15">
        <f>SUM(N18:N20)</f>
        <v>18</v>
      </c>
      <c r="O17" s="15">
        <f>SUM(O18:O20)</f>
        <v>170</v>
      </c>
      <c r="P17" s="19">
        <f t="shared" si="3"/>
        <v>188</v>
      </c>
    </row>
    <row r="18" spans="1:16" x14ac:dyDescent="0.25">
      <c r="A18" s="20" t="s">
        <v>22</v>
      </c>
      <c r="B18" s="21">
        <f>D18+F18</f>
        <v>227</v>
      </c>
      <c r="C18" s="16">
        <f t="shared" si="4"/>
        <v>1</v>
      </c>
      <c r="D18" s="21">
        <v>0</v>
      </c>
      <c r="E18" s="22">
        <f t="shared" si="0"/>
        <v>0</v>
      </c>
      <c r="F18" s="21">
        <v>227</v>
      </c>
      <c r="G18" s="22">
        <f t="shared" si="1"/>
        <v>1</v>
      </c>
      <c r="I18" s="20" t="s">
        <v>22</v>
      </c>
      <c r="J18" s="23">
        <f t="shared" si="2"/>
        <v>227</v>
      </c>
      <c r="K18" s="21">
        <v>0</v>
      </c>
      <c r="L18" s="21">
        <v>65</v>
      </c>
      <c r="M18" s="21">
        <f>K18+L18</f>
        <v>65</v>
      </c>
      <c r="N18" s="21">
        <v>0</v>
      </c>
      <c r="O18" s="21">
        <v>162</v>
      </c>
      <c r="P18" s="24">
        <f t="shared" si="3"/>
        <v>162</v>
      </c>
    </row>
    <row r="19" spans="1:16" x14ac:dyDescent="0.25">
      <c r="A19" s="20" t="s">
        <v>23</v>
      </c>
      <c r="B19" s="21">
        <f>D19+F19</f>
        <v>109</v>
      </c>
      <c r="C19" s="16">
        <f t="shared" si="4"/>
        <v>1</v>
      </c>
      <c r="D19" s="21">
        <v>109</v>
      </c>
      <c r="E19" s="22">
        <f t="shared" si="0"/>
        <v>1</v>
      </c>
      <c r="F19" s="21">
        <v>0</v>
      </c>
      <c r="G19" s="22">
        <f t="shared" si="1"/>
        <v>0</v>
      </c>
      <c r="I19" s="20" t="s">
        <v>23</v>
      </c>
      <c r="J19" s="23">
        <f t="shared" si="2"/>
        <v>109</v>
      </c>
      <c r="K19" s="21">
        <v>92</v>
      </c>
      <c r="L19" s="21">
        <v>0</v>
      </c>
      <c r="M19" s="21">
        <f>K19+L19</f>
        <v>92</v>
      </c>
      <c r="N19" s="21">
        <v>17</v>
      </c>
      <c r="O19" s="21">
        <v>0</v>
      </c>
      <c r="P19" s="24">
        <f t="shared" si="3"/>
        <v>17</v>
      </c>
    </row>
    <row r="20" spans="1:16" x14ac:dyDescent="0.25">
      <c r="A20" s="20" t="s">
        <v>24</v>
      </c>
      <c r="B20" s="21">
        <f>D20+F20</f>
        <v>11</v>
      </c>
      <c r="C20" s="16">
        <f t="shared" si="4"/>
        <v>1</v>
      </c>
      <c r="D20" s="21">
        <v>2</v>
      </c>
      <c r="E20" s="22">
        <f t="shared" si="0"/>
        <v>0.18181818181818182</v>
      </c>
      <c r="F20" s="21">
        <v>9</v>
      </c>
      <c r="G20" s="22">
        <f t="shared" si="1"/>
        <v>0.81818181818181823</v>
      </c>
      <c r="I20" s="20" t="s">
        <v>24</v>
      </c>
      <c r="J20" s="23">
        <f t="shared" si="2"/>
        <v>11</v>
      </c>
      <c r="K20" s="21">
        <v>1</v>
      </c>
      <c r="L20" s="21">
        <v>1</v>
      </c>
      <c r="M20" s="21">
        <f>K20+L20</f>
        <v>2</v>
      </c>
      <c r="N20" s="21">
        <v>1</v>
      </c>
      <c r="O20" s="21">
        <v>8</v>
      </c>
      <c r="P20" s="24">
        <f t="shared" si="3"/>
        <v>9</v>
      </c>
    </row>
    <row r="21" spans="1:16" x14ac:dyDescent="0.25">
      <c r="A21" s="14" t="s">
        <v>25</v>
      </c>
      <c r="B21" s="15">
        <f>B22</f>
        <v>132</v>
      </c>
      <c r="C21" s="16">
        <f t="shared" si="4"/>
        <v>1</v>
      </c>
      <c r="D21" s="15">
        <f>D22</f>
        <v>29</v>
      </c>
      <c r="E21" s="17">
        <f t="shared" si="0"/>
        <v>0.2196969696969697</v>
      </c>
      <c r="F21" s="15">
        <f>F22</f>
        <v>103</v>
      </c>
      <c r="G21" s="17">
        <f t="shared" si="1"/>
        <v>0.78030303030303028</v>
      </c>
      <c r="I21" s="14" t="s">
        <v>25</v>
      </c>
      <c r="J21" s="18">
        <f t="shared" si="2"/>
        <v>132</v>
      </c>
      <c r="K21" s="15">
        <f>K22</f>
        <v>23</v>
      </c>
      <c r="L21" s="15">
        <f>L22</f>
        <v>35</v>
      </c>
      <c r="M21" s="15">
        <f>M22</f>
        <v>58</v>
      </c>
      <c r="N21" s="15">
        <f>N22</f>
        <v>6</v>
      </c>
      <c r="O21" s="15">
        <f>O22</f>
        <v>68</v>
      </c>
      <c r="P21" s="25">
        <f t="shared" si="3"/>
        <v>74</v>
      </c>
    </row>
    <row r="22" spans="1:16" ht="15" customHeight="1" x14ac:dyDescent="0.25">
      <c r="A22" s="20" t="s">
        <v>26</v>
      </c>
      <c r="B22" s="21">
        <f>D22+F22</f>
        <v>132</v>
      </c>
      <c r="C22" s="16">
        <f t="shared" si="4"/>
        <v>1</v>
      </c>
      <c r="D22" s="21">
        <v>29</v>
      </c>
      <c r="E22" s="22">
        <f t="shared" si="0"/>
        <v>0.2196969696969697</v>
      </c>
      <c r="F22" s="21">
        <v>103</v>
      </c>
      <c r="G22" s="22">
        <f t="shared" si="1"/>
        <v>0.78030303030303028</v>
      </c>
      <c r="I22" s="20" t="s">
        <v>26</v>
      </c>
      <c r="J22" s="23">
        <f t="shared" si="2"/>
        <v>132</v>
      </c>
      <c r="K22" s="21">
        <v>23</v>
      </c>
      <c r="L22" s="21">
        <v>35</v>
      </c>
      <c r="M22" s="21">
        <f>K22+L22</f>
        <v>58</v>
      </c>
      <c r="N22" s="21">
        <v>6</v>
      </c>
      <c r="O22" s="21">
        <v>68</v>
      </c>
      <c r="P22" s="24">
        <f t="shared" si="3"/>
        <v>74</v>
      </c>
    </row>
    <row r="23" spans="1:16" x14ac:dyDescent="0.25">
      <c r="A23" s="14" t="s">
        <v>27</v>
      </c>
      <c r="B23" s="15">
        <f>B24</f>
        <v>48</v>
      </c>
      <c r="C23" s="16">
        <f t="shared" si="4"/>
        <v>1</v>
      </c>
      <c r="D23" s="15">
        <f>D24</f>
        <v>4</v>
      </c>
      <c r="E23" s="17">
        <f t="shared" si="0"/>
        <v>8.3333333333333329E-2</v>
      </c>
      <c r="F23" s="15">
        <f>F24</f>
        <v>44</v>
      </c>
      <c r="G23" s="17">
        <f t="shared" si="1"/>
        <v>0.91666666666666663</v>
      </c>
      <c r="I23" s="14" t="s">
        <v>27</v>
      </c>
      <c r="J23" s="18">
        <f t="shared" si="2"/>
        <v>48</v>
      </c>
      <c r="K23" s="15">
        <f>K24</f>
        <v>3</v>
      </c>
      <c r="L23" s="15">
        <f>L24</f>
        <v>12</v>
      </c>
      <c r="M23" s="15">
        <f>M24</f>
        <v>15</v>
      </c>
      <c r="N23" s="15">
        <f>N24</f>
        <v>1</v>
      </c>
      <c r="O23" s="15">
        <f>O24</f>
        <v>32</v>
      </c>
      <c r="P23" s="25">
        <f t="shared" si="3"/>
        <v>33</v>
      </c>
    </row>
    <row r="24" spans="1:16" x14ac:dyDescent="0.25">
      <c r="A24" s="20" t="s">
        <v>28</v>
      </c>
      <c r="B24" s="21">
        <f>D24+F24</f>
        <v>48</v>
      </c>
      <c r="C24" s="16">
        <f t="shared" si="4"/>
        <v>1</v>
      </c>
      <c r="D24" s="21">
        <v>4</v>
      </c>
      <c r="E24" s="22">
        <f t="shared" si="0"/>
        <v>8.3333333333333329E-2</v>
      </c>
      <c r="F24" s="21">
        <v>44</v>
      </c>
      <c r="G24" s="22">
        <f t="shared" si="1"/>
        <v>0.91666666666666663</v>
      </c>
      <c r="I24" s="20" t="s">
        <v>28</v>
      </c>
      <c r="J24" s="23">
        <f t="shared" si="2"/>
        <v>48</v>
      </c>
      <c r="K24" s="21">
        <v>3</v>
      </c>
      <c r="L24" s="21">
        <v>12</v>
      </c>
      <c r="M24" s="21">
        <f>K24+L24</f>
        <v>15</v>
      </c>
      <c r="N24" s="21">
        <v>1</v>
      </c>
      <c r="O24" s="21">
        <v>32</v>
      </c>
      <c r="P24" s="24">
        <f t="shared" si="3"/>
        <v>33</v>
      </c>
    </row>
    <row r="25" spans="1:16" x14ac:dyDescent="0.25">
      <c r="A25" s="14" t="s">
        <v>29</v>
      </c>
      <c r="B25" s="15">
        <f>B26</f>
        <v>98</v>
      </c>
      <c r="C25" s="16">
        <f t="shared" si="4"/>
        <v>1</v>
      </c>
      <c r="D25" s="15">
        <f>D26</f>
        <v>26</v>
      </c>
      <c r="E25" s="17">
        <f t="shared" si="0"/>
        <v>0.26530612244897961</v>
      </c>
      <c r="F25" s="15">
        <f>F26</f>
        <v>72</v>
      </c>
      <c r="G25" s="17">
        <f t="shared" si="1"/>
        <v>0.73469387755102045</v>
      </c>
      <c r="I25" s="14" t="s">
        <v>29</v>
      </c>
      <c r="J25" s="18">
        <f t="shared" si="2"/>
        <v>98</v>
      </c>
      <c r="K25" s="15">
        <f>K26</f>
        <v>17</v>
      </c>
      <c r="L25" s="15">
        <f>L26</f>
        <v>10</v>
      </c>
      <c r="M25" s="15">
        <f>M26</f>
        <v>27</v>
      </c>
      <c r="N25" s="15">
        <f>N26</f>
        <v>9</v>
      </c>
      <c r="O25" s="15">
        <f>O26</f>
        <v>62</v>
      </c>
      <c r="P25" s="25">
        <f t="shared" si="3"/>
        <v>71</v>
      </c>
    </row>
    <row r="26" spans="1:16" x14ac:dyDescent="0.25">
      <c r="A26" s="26" t="s">
        <v>30</v>
      </c>
      <c r="B26" s="27">
        <f>D26+F26</f>
        <v>98</v>
      </c>
      <c r="C26" s="28">
        <f t="shared" si="4"/>
        <v>1</v>
      </c>
      <c r="D26" s="27">
        <v>26</v>
      </c>
      <c r="E26" s="29">
        <f t="shared" si="0"/>
        <v>0.26530612244897961</v>
      </c>
      <c r="F26" s="27">
        <v>72</v>
      </c>
      <c r="G26" s="29">
        <f t="shared" si="1"/>
        <v>0.73469387755102045</v>
      </c>
      <c r="I26" s="26" t="s">
        <v>30</v>
      </c>
      <c r="J26" s="30">
        <f t="shared" si="2"/>
        <v>98</v>
      </c>
      <c r="K26" s="27">
        <v>17</v>
      </c>
      <c r="L26" s="27">
        <v>10</v>
      </c>
      <c r="M26" s="27">
        <f>K26+L26</f>
        <v>27</v>
      </c>
      <c r="N26" s="27">
        <v>9</v>
      </c>
      <c r="O26" s="27">
        <v>62</v>
      </c>
      <c r="P26" s="31">
        <f t="shared" si="3"/>
        <v>71</v>
      </c>
    </row>
    <row r="28" spans="1:16" x14ac:dyDescent="0.25">
      <c r="I28" s="37" t="s">
        <v>43</v>
      </c>
    </row>
    <row r="31" spans="1:16" ht="36.6" customHeight="1" x14ac:dyDescent="0.25">
      <c r="A31" s="36" t="s">
        <v>6</v>
      </c>
      <c r="B31" s="32" t="s">
        <v>12</v>
      </c>
      <c r="C31" s="6" t="s">
        <v>13</v>
      </c>
      <c r="D31" s="32" t="s">
        <v>8</v>
      </c>
      <c r="E31" s="7" t="s">
        <v>31</v>
      </c>
      <c r="F31" s="32" t="s">
        <v>10</v>
      </c>
      <c r="G31" s="7" t="s">
        <v>32</v>
      </c>
    </row>
    <row r="32" spans="1:16" x14ac:dyDescent="0.25">
      <c r="A32" s="8" t="s">
        <v>20</v>
      </c>
      <c r="B32" s="9">
        <f>D32+F32</f>
        <v>625</v>
      </c>
      <c r="C32" s="10">
        <f>E32+G32</f>
        <v>1</v>
      </c>
      <c r="D32" s="9">
        <f>D33+D37+D39+D41</f>
        <v>248</v>
      </c>
      <c r="E32" s="11">
        <f t="shared" ref="E32:E42" si="5">D32/B32</f>
        <v>0.39679999999999999</v>
      </c>
      <c r="F32" s="9">
        <f>F33+F37+F39+F41</f>
        <v>377</v>
      </c>
      <c r="G32" s="11">
        <f t="shared" ref="G32:G42" si="6">F32/B32</f>
        <v>0.60319999999999996</v>
      </c>
    </row>
    <row r="33" spans="1:7" x14ac:dyDescent="0.25">
      <c r="A33" s="14" t="s">
        <v>21</v>
      </c>
      <c r="B33" s="15">
        <f>SUM(B34:B36)</f>
        <v>347</v>
      </c>
      <c r="C33" s="16">
        <f t="shared" ref="C33:C42" si="7">E33+G33</f>
        <v>1</v>
      </c>
      <c r="D33" s="15">
        <f>SUM(D34:D36)</f>
        <v>159</v>
      </c>
      <c r="E33" s="17">
        <f t="shared" si="5"/>
        <v>0.45821325648414984</v>
      </c>
      <c r="F33" s="15">
        <f>SUM(F34:F36)</f>
        <v>188</v>
      </c>
      <c r="G33" s="17">
        <f t="shared" si="6"/>
        <v>0.5417867435158501</v>
      </c>
    </row>
    <row r="34" spans="1:7" x14ac:dyDescent="0.25">
      <c r="A34" s="20" t="s">
        <v>22</v>
      </c>
      <c r="B34" s="21">
        <f>D34+F34</f>
        <v>227</v>
      </c>
      <c r="C34" s="16">
        <f t="shared" si="7"/>
        <v>1</v>
      </c>
      <c r="D34" s="21">
        <f>K18+L18</f>
        <v>65</v>
      </c>
      <c r="E34" s="22">
        <f t="shared" si="5"/>
        <v>0.28634361233480177</v>
      </c>
      <c r="F34" s="21">
        <f>N18+O18</f>
        <v>162</v>
      </c>
      <c r="G34" s="22">
        <f t="shared" si="6"/>
        <v>0.71365638766519823</v>
      </c>
    </row>
    <row r="35" spans="1:7" x14ac:dyDescent="0.25">
      <c r="A35" s="20" t="s">
        <v>23</v>
      </c>
      <c r="B35" s="21">
        <f>D35+F35</f>
        <v>109</v>
      </c>
      <c r="C35" s="16">
        <f t="shared" si="7"/>
        <v>1</v>
      </c>
      <c r="D35" s="21">
        <f>K19+L19</f>
        <v>92</v>
      </c>
      <c r="E35" s="22">
        <f t="shared" si="5"/>
        <v>0.84403669724770647</v>
      </c>
      <c r="F35" s="21">
        <f>N19+O19</f>
        <v>17</v>
      </c>
      <c r="G35" s="22">
        <f t="shared" si="6"/>
        <v>0.15596330275229359</v>
      </c>
    </row>
    <row r="36" spans="1:7" x14ac:dyDescent="0.25">
      <c r="A36" s="20" t="s">
        <v>24</v>
      </c>
      <c r="B36" s="21">
        <f>D36+F36</f>
        <v>11</v>
      </c>
      <c r="C36" s="16">
        <f t="shared" si="7"/>
        <v>1</v>
      </c>
      <c r="D36" s="21">
        <v>2</v>
      </c>
      <c r="E36" s="22">
        <f t="shared" si="5"/>
        <v>0.18181818181818182</v>
      </c>
      <c r="F36" s="21">
        <v>9</v>
      </c>
      <c r="G36" s="22">
        <f t="shared" si="6"/>
        <v>0.81818181818181823</v>
      </c>
    </row>
    <row r="37" spans="1:7" x14ac:dyDescent="0.25">
      <c r="A37" s="14" t="s">
        <v>25</v>
      </c>
      <c r="B37" s="15">
        <f>B38</f>
        <v>132</v>
      </c>
      <c r="C37" s="16">
        <f t="shared" si="7"/>
        <v>1</v>
      </c>
      <c r="D37" s="15">
        <f>D38</f>
        <v>58</v>
      </c>
      <c r="E37" s="17">
        <f t="shared" si="5"/>
        <v>0.43939393939393939</v>
      </c>
      <c r="F37" s="15">
        <f>F38</f>
        <v>74</v>
      </c>
      <c r="G37" s="17">
        <f t="shared" si="6"/>
        <v>0.56060606060606055</v>
      </c>
    </row>
    <row r="38" spans="1:7" x14ac:dyDescent="0.25">
      <c r="A38" s="20" t="s">
        <v>26</v>
      </c>
      <c r="B38" s="21">
        <f>D38+F38</f>
        <v>132</v>
      </c>
      <c r="C38" s="16">
        <f t="shared" si="7"/>
        <v>1</v>
      </c>
      <c r="D38" s="21">
        <f>K22+L22</f>
        <v>58</v>
      </c>
      <c r="E38" s="22">
        <f t="shared" si="5"/>
        <v>0.43939393939393939</v>
      </c>
      <c r="F38" s="21">
        <f>N22+O22</f>
        <v>74</v>
      </c>
      <c r="G38" s="22">
        <f t="shared" si="6"/>
        <v>0.56060606060606055</v>
      </c>
    </row>
    <row r="39" spans="1:7" x14ac:dyDescent="0.25">
      <c r="A39" s="14" t="s">
        <v>27</v>
      </c>
      <c r="B39" s="15">
        <f>B40</f>
        <v>48</v>
      </c>
      <c r="C39" s="16">
        <f t="shared" si="7"/>
        <v>1</v>
      </c>
      <c r="D39" s="15">
        <f>D40</f>
        <v>4</v>
      </c>
      <c r="E39" s="17">
        <f t="shared" si="5"/>
        <v>8.3333333333333329E-2</v>
      </c>
      <c r="F39" s="15">
        <f>F40</f>
        <v>44</v>
      </c>
      <c r="G39" s="17">
        <f t="shared" si="6"/>
        <v>0.91666666666666663</v>
      </c>
    </row>
    <row r="40" spans="1:7" x14ac:dyDescent="0.25">
      <c r="A40" s="20" t="s">
        <v>28</v>
      </c>
      <c r="B40" s="21">
        <f>D40+F40</f>
        <v>48</v>
      </c>
      <c r="C40" s="16">
        <f t="shared" si="7"/>
        <v>1</v>
      </c>
      <c r="D40" s="21">
        <v>4</v>
      </c>
      <c r="E40" s="22">
        <f t="shared" si="5"/>
        <v>8.3333333333333329E-2</v>
      </c>
      <c r="F40" s="21">
        <v>44</v>
      </c>
      <c r="G40" s="22">
        <f t="shared" si="6"/>
        <v>0.91666666666666663</v>
      </c>
    </row>
    <row r="41" spans="1:7" x14ac:dyDescent="0.25">
      <c r="A41" s="14" t="s">
        <v>29</v>
      </c>
      <c r="B41" s="15">
        <f>B42</f>
        <v>98</v>
      </c>
      <c r="C41" s="16">
        <f t="shared" si="7"/>
        <v>1</v>
      </c>
      <c r="D41" s="15">
        <f>D42</f>
        <v>27</v>
      </c>
      <c r="E41" s="17">
        <f t="shared" si="5"/>
        <v>0.27551020408163263</v>
      </c>
      <c r="F41" s="15">
        <f>F42</f>
        <v>71</v>
      </c>
      <c r="G41" s="17">
        <f t="shared" si="6"/>
        <v>0.72448979591836737</v>
      </c>
    </row>
    <row r="42" spans="1:7" x14ac:dyDescent="0.25">
      <c r="A42" s="26" t="s">
        <v>30</v>
      </c>
      <c r="B42" s="27">
        <f>D42+F42</f>
        <v>98</v>
      </c>
      <c r="C42" s="28">
        <f t="shared" si="7"/>
        <v>1</v>
      </c>
      <c r="D42" s="27">
        <v>27</v>
      </c>
      <c r="E42" s="29">
        <f t="shared" si="5"/>
        <v>0.27551020408163263</v>
      </c>
      <c r="F42" s="27">
        <v>71</v>
      </c>
      <c r="G42" s="29">
        <f t="shared" si="6"/>
        <v>0.72448979591836737</v>
      </c>
    </row>
    <row r="53" spans="10:10" x14ac:dyDescent="0.25">
      <c r="J53" s="37" t="s">
        <v>34</v>
      </c>
    </row>
  </sheetData>
  <mergeCells count="17">
    <mergeCell ref="A7:D7"/>
    <mergeCell ref="A1:D1"/>
    <mergeCell ref="A2:D2"/>
    <mergeCell ref="A3:D3"/>
    <mergeCell ref="A5:D5"/>
    <mergeCell ref="A6:D6"/>
    <mergeCell ref="N14:O14"/>
    <mergeCell ref="P14:P15"/>
    <mergeCell ref="A9:E9"/>
    <mergeCell ref="I9:M9"/>
    <mergeCell ref="A10:E10"/>
    <mergeCell ref="A11:E11"/>
    <mergeCell ref="A12:D12"/>
    <mergeCell ref="I14:I15"/>
    <mergeCell ref="J14:J15"/>
    <mergeCell ref="K14:L14"/>
    <mergeCell ref="M14:M15"/>
  </mergeCells>
  <pageMargins left="0.23622047244094491" right="0.23622047244094491" top="0.74803149606299213" bottom="0.74803149606299213" header="0.31496062992125984" footer="0.31496062992125984"/>
  <pageSetup paperSize="5" scale="5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Formato 1 AL 7_2025</vt:lpstr>
      <vt:lpstr>Formato 8 AL 14_2025 </vt:lpstr>
      <vt:lpstr>Formato 15 AL 21_2025  </vt:lpstr>
      <vt:lpstr>Formato 22 AL 28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Abraham De Sedas M.</dc:creator>
  <cp:lastModifiedBy>Leyla Casilda Salcedo Sauri</cp:lastModifiedBy>
  <cp:lastPrinted>2025-12-01T15:49:01Z</cp:lastPrinted>
  <dcterms:created xsi:type="dcterms:W3CDTF">2025-05-14T20:37:31Z</dcterms:created>
  <dcterms:modified xsi:type="dcterms:W3CDTF">2025-12-01T15:55:07Z</dcterms:modified>
</cp:coreProperties>
</file>