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tadistics-my.sharepoint.com/personal/adsm_stadistics_onmicrosoft_com/Documents/2026/28-01-2026/adesedas/IEI/Informes mensuales/"/>
    </mc:Choice>
  </mc:AlternateContent>
  <xr:revisionPtr revIDLastSave="104" documentId="8_{082813C8-8A8D-49F4-B134-6AEFC85D5AB4}" xr6:coauthVersionLast="47" xr6:coauthVersionMax="47" xr10:uidLastSave="{3448E7C4-64A1-480D-B7DB-C8462B7B5FB8}"/>
  <bookViews>
    <workbookView xWindow="28680" yWindow="-60" windowWidth="29040" windowHeight="15840" xr2:uid="{16933D48-1D37-415F-9F8B-D3047A0B0166}"/>
  </bookViews>
  <sheets>
    <sheet name="Cust-cump" sheetId="1" r:id="rId1"/>
    <sheet name="Men-adult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1" i="3" l="1"/>
  <c r="G20" i="3" s="1"/>
  <c r="C21" i="3"/>
  <c r="C20" i="3" s="1"/>
  <c r="G18" i="3"/>
  <c r="C18" i="3"/>
  <c r="C15" i="3"/>
  <c r="E20" i="3"/>
  <c r="F20" i="3"/>
  <c r="I20" i="3"/>
  <c r="J20" i="3"/>
  <c r="E17" i="3"/>
  <c r="F17" i="3"/>
  <c r="I17" i="3"/>
  <c r="J17" i="3"/>
  <c r="E14" i="3"/>
  <c r="F14" i="3"/>
  <c r="I14" i="3"/>
  <c r="J14" i="3"/>
  <c r="G15" i="3"/>
  <c r="G14" i="3" s="1"/>
  <c r="I9" i="3"/>
  <c r="G11" i="3"/>
  <c r="G12" i="3"/>
  <c r="G10" i="3"/>
  <c r="J9" i="3"/>
  <c r="C11" i="3"/>
  <c r="C12" i="3"/>
  <c r="C10" i="3"/>
  <c r="E9" i="3"/>
  <c r="F9" i="3"/>
  <c r="B15" i="3" l="1"/>
  <c r="B10" i="3"/>
  <c r="F7" i="3"/>
  <c r="B11" i="3"/>
  <c r="G9" i="3"/>
  <c r="G17" i="3"/>
  <c r="J7" i="3"/>
  <c r="B21" i="3"/>
  <c r="B18" i="3"/>
  <c r="I7" i="3"/>
  <c r="C17" i="3"/>
  <c r="C14" i="3"/>
  <c r="E7" i="3"/>
  <c r="B12" i="3"/>
  <c r="C9" i="3"/>
  <c r="G7" i="3" l="1"/>
  <c r="B9" i="3"/>
  <c r="C7" i="3"/>
  <c r="B7" i="3" s="1"/>
  <c r="D12" i="3" l="1"/>
  <c r="D11" i="3"/>
  <c r="D10" i="3"/>
  <c r="H10" i="3"/>
  <c r="D15" i="3"/>
  <c r="D14" i="3" s="1"/>
  <c r="H11" i="3"/>
  <c r="D18" i="3"/>
  <c r="D17" i="3" s="1"/>
  <c r="H18" i="3"/>
  <c r="H17" i="3" s="1"/>
  <c r="H12" i="3"/>
  <c r="D21" i="3"/>
  <c r="D20" i="3" s="1"/>
  <c r="H21" i="3"/>
  <c r="H20" i="3" s="1"/>
  <c r="H15" i="3"/>
  <c r="H14" i="3" s="1"/>
  <c r="B17" i="3"/>
  <c r="B14" i="3"/>
  <c r="B20" i="1"/>
  <c r="B17" i="1"/>
  <c r="B14" i="1"/>
  <c r="C8" i="1"/>
  <c r="B9" i="1"/>
  <c r="B10" i="1"/>
  <c r="B11" i="1"/>
  <c r="D9" i="3" l="1"/>
  <c r="D7" i="3" s="1"/>
  <c r="H9" i="3"/>
  <c r="H7" i="3" s="1"/>
  <c r="B20" i="3"/>
  <c r="B8" i="1"/>
  <c r="F20" i="1"/>
  <c r="D20" i="1"/>
  <c r="E19" i="1"/>
  <c r="C19" i="1"/>
  <c r="B19" i="1"/>
  <c r="F17" i="1"/>
  <c r="D17" i="1"/>
  <c r="E16" i="1"/>
  <c r="C16" i="1"/>
  <c r="B16" i="1"/>
  <c r="F14" i="1"/>
  <c r="D14" i="1"/>
  <c r="E13" i="1"/>
  <c r="C13" i="1"/>
  <c r="B13" i="1"/>
  <c r="F11" i="1"/>
  <c r="D11" i="1"/>
  <c r="F10" i="1"/>
  <c r="D10" i="1"/>
  <c r="F9" i="1"/>
  <c r="D9" i="1"/>
  <c r="E8" i="1"/>
  <c r="C6" i="1" l="1"/>
  <c r="D13" i="1"/>
  <c r="D19" i="1"/>
  <c r="D16" i="1"/>
  <c r="F19" i="1"/>
  <c r="E6" i="1"/>
  <c r="F13" i="1"/>
  <c r="F16" i="1"/>
  <c r="D8" i="1"/>
  <c r="F8" i="1"/>
  <c r="B6" i="1" l="1"/>
  <c r="D6" i="1" s="1"/>
  <c r="F6" i="1" l="1"/>
</calcChain>
</file>

<file path=xl/sharedStrings.xml><?xml version="1.0" encoding="utf-8"?>
<sst xmlns="http://schemas.openxmlformats.org/spreadsheetml/2006/main" count="52" uniqueCount="26">
  <si>
    <t xml:space="preserve">Custodia </t>
  </si>
  <si>
    <t xml:space="preserve">Cumplimiento </t>
  </si>
  <si>
    <t>Total</t>
  </si>
  <si>
    <t xml:space="preserve">  Panamá </t>
  </si>
  <si>
    <t xml:space="preserve">  Colón </t>
  </si>
  <si>
    <t xml:space="preserve">  Herrera </t>
  </si>
  <si>
    <t xml:space="preserve">  Chiriquí </t>
  </si>
  <si>
    <t>Porcentaje</t>
  </si>
  <si>
    <t xml:space="preserve">Provincias y centros </t>
  </si>
  <si>
    <t>Total, general</t>
  </si>
  <si>
    <t>Estatus jurídico</t>
  </si>
  <si>
    <r>
      <rPr>
        <b/>
        <u/>
        <sz val="10"/>
        <color theme="1"/>
        <rFont val="Arial"/>
        <family val="2"/>
      </rPr>
      <t>Fuente</t>
    </r>
    <r>
      <rPr>
        <b/>
        <sz val="10"/>
        <color theme="1"/>
        <rFont val="Arial"/>
        <family val="2"/>
      </rPr>
      <t xml:space="preserve">: </t>
    </r>
    <r>
      <rPr>
        <sz val="10"/>
        <color theme="1"/>
        <rFont val="Arial"/>
        <family val="2"/>
      </rPr>
      <t>Instituto de Estudios Interdisciplinario. Oficina de Estadística, Ministerio de Gobierno</t>
    </r>
  </si>
  <si>
    <t>Menores</t>
  </si>
  <si>
    <t>Adultos</t>
  </si>
  <si>
    <t>Custodia</t>
  </si>
  <si>
    <t>Cumplimiento</t>
  </si>
  <si>
    <t>(a) Los datos corresponden al 31 de agosto del presente.</t>
  </si>
  <si>
    <t>Cuadro 1. POBLACIÓN DE ADOLESCENTES EN CONFLICTO CON LA LEY EN LA REPUBLICA, POR ESTATUS JURÍDICO, SEGÚN PROVINCIA Y CENTROS DE CUSTODIA Y CUMPLIMIENTO. AÑO: 2026 (a)</t>
  </si>
  <si>
    <t>Cuadro 2. POBLACIÓN DE ADOLESCENTES EN CONFLICTO CON LA LEY EN LA REPUBLICA, POR ESTATUS JURÍDICO, SEGÚN PROVINCIA Y CENTROS DE CUSTODIA Y CUMPLIMIENTO. AÑO: 2026 (a)</t>
  </si>
  <si>
    <t>Número</t>
  </si>
  <si>
    <t xml:space="preserve">Centro de Custodia Arco Iris </t>
  </si>
  <si>
    <t xml:space="preserve">     Centro de Cumplimiento de las             
         Garzas </t>
  </si>
  <si>
    <t xml:space="preserve">Centro de Custodia y Cumplimiento 
     Residencia Femenina </t>
  </si>
  <si>
    <t xml:space="preserve">Centro de Custodia y Cumplimiento 
     Basilio Lakas </t>
  </si>
  <si>
    <t xml:space="preserve">Centro de Custodia y Cumplimiento 
     de Herrera </t>
  </si>
  <si>
    <t xml:space="preserve">Centro de Custodia y Cumplimiento 
     Aurelio Granados Hijo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</si>
</sst>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-#,##0;&quot;-&quot;"/>
  </numFmts>
  <fonts count="12">
    <font>
      <sz val="11"/>
      <color theme="1"/>
      <name val="Aptos Narrow"/>
      <family val="2"/>
      <scheme val="minor"/>
    </font>
    <font>
      <b/>
      <sz val="11"/>
      <color rgb="FFFFFFFF"/>
      <name val="Arial"/>
      <family val="2"/>
    </font>
    <font>
      <b/>
      <sz val="11"/>
      <color rgb="FF000000"/>
      <name val="Arial"/>
      <family val="2"/>
    </font>
    <font>
      <b/>
      <u/>
      <sz val="11"/>
      <color rgb="FF000000"/>
      <name val="Arial"/>
      <family val="2"/>
    </font>
    <font>
      <sz val="11"/>
      <color rgb="FF00000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+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u/>
      <sz val="10"/>
      <color theme="1"/>
      <name val="Arial"/>
      <family val="2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249977111117893"/>
        <bgColor indexed="64"/>
      </patternFill>
    </fill>
    <fill>
      <patternFill patternType="solid">
        <fgColor theme="3" tint="0.249977111117893"/>
        <bgColor rgb="FF104861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7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right" vertical="center"/>
    </xf>
    <xf numFmtId="10" fontId="3" fillId="0" borderId="3" xfId="0" applyNumberFormat="1" applyFont="1" applyBorder="1" applyAlignment="1">
      <alignment horizontal="right" vertical="center"/>
    </xf>
    <xf numFmtId="10" fontId="3" fillId="0" borderId="2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horizontal="right" vertical="center"/>
    </xf>
    <xf numFmtId="10" fontId="4" fillId="0" borderId="3" xfId="0" applyNumberFormat="1" applyFont="1" applyBorder="1" applyAlignment="1">
      <alignment horizontal="right" vertical="center"/>
    </xf>
    <xf numFmtId="10" fontId="2" fillId="0" borderId="2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horizontal="right" vertical="center"/>
    </xf>
    <xf numFmtId="10" fontId="4" fillId="0" borderId="2" xfId="0" applyNumberFormat="1" applyFont="1" applyBorder="1" applyAlignment="1">
      <alignment horizontal="right" vertical="center"/>
    </xf>
    <xf numFmtId="0" fontId="1" fillId="3" borderId="7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10" fontId="2" fillId="0" borderId="3" xfId="0" applyNumberFormat="1" applyFont="1" applyBorder="1" applyAlignment="1">
      <alignment horizontal="right" vertical="center"/>
    </xf>
    <xf numFmtId="0" fontId="7" fillId="0" borderId="0" xfId="0" applyFont="1"/>
    <xf numFmtId="0" fontId="4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1" fontId="3" fillId="0" borderId="3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1" fontId="1" fillId="0" borderId="8" xfId="0" applyNumberFormat="1" applyFont="1" applyBorder="1" applyAlignment="1">
      <alignment horizontal="center" vertical="center"/>
    </xf>
    <xf numFmtId="1" fontId="1" fillId="0" borderId="8" xfId="0" applyNumberFormat="1" applyFont="1" applyBorder="1" applyAlignment="1">
      <alignment horizontal="center" vertical="center" wrapText="1"/>
    </xf>
    <xf numFmtId="1" fontId="0" fillId="0" borderId="13" xfId="0" applyNumberFormat="1" applyBorder="1"/>
    <xf numFmtId="1" fontId="3" fillId="0" borderId="17" xfId="0" applyNumberFormat="1" applyFont="1" applyBorder="1" applyAlignment="1">
      <alignment horizontal="right" vertical="center"/>
    </xf>
    <xf numFmtId="1" fontId="3" fillId="0" borderId="9" xfId="0" applyNumberFormat="1" applyFont="1" applyBorder="1" applyAlignment="1">
      <alignment horizontal="right" vertical="center"/>
    </xf>
    <xf numFmtId="1" fontId="4" fillId="0" borderId="9" xfId="0" applyNumberFormat="1" applyFont="1" applyBorder="1" applyAlignment="1">
      <alignment horizontal="right" vertical="center"/>
    </xf>
    <xf numFmtId="1" fontId="0" fillId="0" borderId="16" xfId="0" applyNumberFormat="1" applyBorder="1" applyAlignment="1">
      <alignment horizontal="right" vertical="center"/>
    </xf>
    <xf numFmtId="164" fontId="11" fillId="0" borderId="9" xfId="0" applyNumberFormat="1" applyFont="1" applyBorder="1" applyAlignment="1">
      <alignment horizontal="right"/>
    </xf>
    <xf numFmtId="164" fontId="4" fillId="0" borderId="9" xfId="0" applyNumberFormat="1" applyFont="1" applyBorder="1" applyAlignment="1">
      <alignment horizontal="right" vertical="center"/>
    </xf>
    <xf numFmtId="164" fontId="4" fillId="0" borderId="17" xfId="0" applyNumberFormat="1" applyFont="1" applyBorder="1" applyAlignment="1">
      <alignment horizontal="right" vertical="center"/>
    </xf>
    <xf numFmtId="164" fontId="2" fillId="0" borderId="17" xfId="0" applyNumberFormat="1" applyFont="1" applyBorder="1" applyAlignment="1">
      <alignment horizontal="right" vertical="center"/>
    </xf>
    <xf numFmtId="164" fontId="0" fillId="0" borderId="16" xfId="0" applyNumberFormat="1" applyBorder="1" applyAlignment="1">
      <alignment horizontal="right" vertical="center"/>
    </xf>
    <xf numFmtId="164" fontId="0" fillId="0" borderId="18" xfId="0" applyNumberFormat="1" applyBorder="1" applyAlignment="1">
      <alignment horizontal="right" vertical="center"/>
    </xf>
    <xf numFmtId="164" fontId="0" fillId="0" borderId="10" xfId="0" applyNumberFormat="1" applyBorder="1" applyAlignment="1">
      <alignment horizontal="right" vertical="center"/>
    </xf>
    <xf numFmtId="164" fontId="0" fillId="0" borderId="14" xfId="0" applyNumberFormat="1" applyBorder="1" applyAlignment="1">
      <alignment horizontal="right" vertical="center"/>
    </xf>
    <xf numFmtId="1" fontId="3" fillId="0" borderId="19" xfId="0" applyNumberFormat="1" applyFont="1" applyBorder="1" applyAlignment="1">
      <alignment horizontal="right" vertical="center"/>
    </xf>
    <xf numFmtId="164" fontId="4" fillId="0" borderId="19" xfId="0" applyNumberFormat="1" applyFont="1" applyBorder="1" applyAlignment="1">
      <alignment horizontal="right" vertical="center"/>
    </xf>
    <xf numFmtId="164" fontId="0" fillId="0" borderId="20" xfId="0" applyNumberForma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1" fontId="3" fillId="0" borderId="2" xfId="0" applyNumberFormat="1" applyFont="1" applyBorder="1" applyAlignment="1">
      <alignment horizontal="right" vertical="center"/>
    </xf>
    <xf numFmtId="0" fontId="2" fillId="0" borderId="3" xfId="0" applyFont="1" applyBorder="1" applyAlignment="1">
      <alignment horizontal="right" vertical="center"/>
    </xf>
    <xf numFmtId="164" fontId="4" fillId="0" borderId="2" xfId="0" applyNumberFormat="1" applyFont="1" applyBorder="1" applyAlignment="1">
      <alignment horizontal="right" vertical="center"/>
    </xf>
    <xf numFmtId="164" fontId="2" fillId="0" borderId="3" xfId="0" applyNumberFormat="1" applyFont="1" applyBorder="1" applyAlignment="1">
      <alignment horizontal="right" vertical="center"/>
    </xf>
    <xf numFmtId="10" fontId="4" fillId="0" borderId="17" xfId="1" applyNumberFormat="1" applyFont="1" applyBorder="1" applyAlignment="1">
      <alignment horizontal="right" vertical="center"/>
    </xf>
    <xf numFmtId="10" fontId="2" fillId="0" borderId="2" xfId="1" applyNumberFormat="1" applyFont="1" applyBorder="1" applyAlignment="1">
      <alignment horizontal="right" vertical="center"/>
    </xf>
    <xf numFmtId="10" fontId="0" fillId="0" borderId="0" xfId="0" applyNumberFormat="1"/>
    <xf numFmtId="10" fontId="0" fillId="0" borderId="0" xfId="0" applyNumberFormat="1" applyAlignment="1">
      <alignment vertical="center"/>
    </xf>
    <xf numFmtId="10" fontId="2" fillId="0" borderId="17" xfId="1" applyNumberFormat="1" applyFont="1" applyBorder="1" applyAlignment="1">
      <alignment horizontal="right" vertical="center"/>
    </xf>
    <xf numFmtId="10" fontId="0" fillId="0" borderId="0" xfId="1" applyNumberFormat="1" applyFont="1"/>
    <xf numFmtId="10" fontId="3" fillId="0" borderId="17" xfId="1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left" vertical="center" wrapText="1" indent="2"/>
    </xf>
    <xf numFmtId="0" fontId="4" fillId="0" borderId="1" xfId="0" applyFont="1" applyBorder="1" applyAlignment="1">
      <alignment horizontal="left" vertical="center" indent="2"/>
    </xf>
    <xf numFmtId="0" fontId="6" fillId="0" borderId="12" xfId="0" applyFont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5" fillId="2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 indent="2"/>
    </xf>
    <xf numFmtId="0" fontId="0" fillId="0" borderId="0" xfId="0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8F80A5-3A02-4267-9CEE-FF01A0C50259}">
  <sheetPr>
    <pageSetUpPr fitToPage="1"/>
  </sheetPr>
  <dimension ref="A1:F37"/>
  <sheetViews>
    <sheetView showGridLines="0" tabSelected="1" workbookViewId="0">
      <selection activeCell="K8" sqref="K8"/>
    </sheetView>
  </sheetViews>
  <sheetFormatPr baseColWidth="10" defaultRowHeight="15"/>
  <cols>
    <col min="1" max="1" width="37" customWidth="1"/>
    <col min="3" max="3" width="8.7109375" customWidth="1"/>
    <col min="4" max="4" width="12" bestFit="1" customWidth="1"/>
    <col min="5" max="5" width="9" customWidth="1"/>
    <col min="6" max="6" width="12" bestFit="1" customWidth="1"/>
  </cols>
  <sheetData>
    <row r="1" spans="1:6" ht="45" customHeight="1">
      <c r="A1" s="59" t="s">
        <v>17</v>
      </c>
      <c r="B1" s="59"/>
      <c r="C1" s="59"/>
      <c r="D1" s="59"/>
      <c r="E1" s="59"/>
      <c r="F1" s="59"/>
    </row>
    <row r="2" spans="1:6">
      <c r="A2" s="62" t="s">
        <v>8</v>
      </c>
      <c r="B2" s="65" t="s">
        <v>9</v>
      </c>
      <c r="C2" s="61" t="s">
        <v>10</v>
      </c>
      <c r="D2" s="61"/>
      <c r="E2" s="61"/>
      <c r="F2" s="61"/>
    </row>
    <row r="3" spans="1:6">
      <c r="A3" s="63"/>
      <c r="B3" s="66"/>
      <c r="C3" s="60" t="s">
        <v>0</v>
      </c>
      <c r="D3" s="60"/>
      <c r="E3" s="60" t="s">
        <v>1</v>
      </c>
      <c r="F3" s="60"/>
    </row>
    <row r="4" spans="1:6">
      <c r="A4" s="64"/>
      <c r="B4" s="67"/>
      <c r="C4" s="12" t="s">
        <v>2</v>
      </c>
      <c r="D4" s="13" t="s">
        <v>7</v>
      </c>
      <c r="E4" s="12" t="s">
        <v>2</v>
      </c>
      <c r="F4" s="14" t="s">
        <v>7</v>
      </c>
    </row>
    <row r="5" spans="1:6">
      <c r="A5" s="18"/>
      <c r="B5" s="20"/>
      <c r="C5" s="19"/>
      <c r="D5" s="20"/>
      <c r="E5" s="19"/>
      <c r="F5" s="21"/>
    </row>
    <row r="6" spans="1:6">
      <c r="A6" s="1" t="s">
        <v>9</v>
      </c>
      <c r="B6" s="2">
        <f>C6+E6</f>
        <v>672</v>
      </c>
      <c r="C6" s="2">
        <f>C8+C13+C16+C19</f>
        <v>174</v>
      </c>
      <c r="D6" s="4">
        <f>C6/B6</f>
        <v>0.25892857142857145</v>
      </c>
      <c r="E6" s="2">
        <f>E8+E13+E16+E19</f>
        <v>498</v>
      </c>
      <c r="F6" s="3">
        <f>E6/B6</f>
        <v>0.7410714285714286</v>
      </c>
    </row>
    <row r="7" spans="1:6" ht="17.100000000000001" customHeight="1">
      <c r="A7" s="1"/>
      <c r="B7" s="2"/>
      <c r="C7" s="2"/>
      <c r="D7" s="4"/>
      <c r="E7" s="2"/>
      <c r="F7" s="3"/>
    </row>
    <row r="8" spans="1:6" ht="18.95" customHeight="1">
      <c r="A8" s="5" t="s">
        <v>3</v>
      </c>
      <c r="B8" s="6">
        <f>SUM(B9:B11)</f>
        <v>371</v>
      </c>
      <c r="C8" s="6">
        <f>SUM(C9:C11)</f>
        <v>113</v>
      </c>
      <c r="D8" s="8">
        <f>C8/B8</f>
        <v>0.30458221024258758</v>
      </c>
      <c r="E8" s="6">
        <f>SUM(E9:E11)</f>
        <v>258</v>
      </c>
      <c r="F8" s="15">
        <f>E8/B8</f>
        <v>0.69541778975741242</v>
      </c>
    </row>
    <row r="9" spans="1:6" ht="33.75" customHeight="1">
      <c r="A9" s="26" t="s">
        <v>21</v>
      </c>
      <c r="B9" s="10">
        <f>C9+E9</f>
        <v>250</v>
      </c>
      <c r="C9" s="34">
        <v>0</v>
      </c>
      <c r="D9" s="11">
        <f>C9/B9</f>
        <v>0</v>
      </c>
      <c r="E9" s="10">
        <v>250</v>
      </c>
      <c r="F9" s="7">
        <f>E9/B9</f>
        <v>1</v>
      </c>
    </row>
    <row r="10" spans="1:6" ht="33.75" customHeight="1">
      <c r="A10" s="58" t="s">
        <v>20</v>
      </c>
      <c r="B10" s="10">
        <f t="shared" ref="B10:B11" si="0">C10+E10</f>
        <v>112</v>
      </c>
      <c r="C10" s="10">
        <v>112</v>
      </c>
      <c r="D10" s="11">
        <f>C10/B10</f>
        <v>1</v>
      </c>
      <c r="E10" s="34">
        <v>0</v>
      </c>
      <c r="F10" s="7">
        <f>E10/B10</f>
        <v>0</v>
      </c>
    </row>
    <row r="11" spans="1:6" ht="33.75" customHeight="1">
      <c r="A11" s="57" t="s">
        <v>22</v>
      </c>
      <c r="B11" s="10">
        <f t="shared" si="0"/>
        <v>9</v>
      </c>
      <c r="C11" s="10">
        <v>1</v>
      </c>
      <c r="D11" s="11">
        <f>C11/B11</f>
        <v>0.1111111111111111</v>
      </c>
      <c r="E11" s="10">
        <v>8</v>
      </c>
      <c r="F11" s="7">
        <f>E11/B11</f>
        <v>0.88888888888888884</v>
      </c>
    </row>
    <row r="12" spans="1:6" ht="17.100000000000001" customHeight="1">
      <c r="A12" s="17"/>
      <c r="B12" s="10"/>
      <c r="C12" s="10"/>
      <c r="D12" s="11"/>
      <c r="E12" s="10"/>
      <c r="F12" s="7"/>
    </row>
    <row r="13" spans="1:6" ht="18.95" customHeight="1">
      <c r="A13" s="5" t="s">
        <v>4</v>
      </c>
      <c r="B13" s="6">
        <f>B14</f>
        <v>139</v>
      </c>
      <c r="C13" s="6">
        <f>C14</f>
        <v>28</v>
      </c>
      <c r="D13" s="8">
        <f>C13/B13</f>
        <v>0.20143884892086331</v>
      </c>
      <c r="E13" s="6">
        <f>E14</f>
        <v>111</v>
      </c>
      <c r="F13" s="15">
        <f>E13/B13</f>
        <v>0.79856115107913672</v>
      </c>
    </row>
    <row r="14" spans="1:6" ht="33.75" customHeight="1">
      <c r="A14" s="57" t="s">
        <v>23</v>
      </c>
      <c r="B14" s="10">
        <f t="shared" ref="B14" si="1">C14+E14</f>
        <v>139</v>
      </c>
      <c r="C14" s="10">
        <v>28</v>
      </c>
      <c r="D14" s="11">
        <f>C14/B14</f>
        <v>0.20143884892086331</v>
      </c>
      <c r="E14" s="10">
        <v>111</v>
      </c>
      <c r="F14" s="7">
        <f>E14/B14</f>
        <v>0.79856115107913672</v>
      </c>
    </row>
    <row r="15" spans="1:6" ht="17.100000000000001" customHeight="1">
      <c r="A15" s="9"/>
      <c r="B15" s="10"/>
      <c r="C15" s="10"/>
      <c r="D15" s="11"/>
      <c r="E15" s="10"/>
      <c r="F15" s="7"/>
    </row>
    <row r="16" spans="1:6" ht="18.95" customHeight="1">
      <c r="A16" s="5" t="s">
        <v>5</v>
      </c>
      <c r="B16" s="6">
        <f>B17</f>
        <v>52</v>
      </c>
      <c r="C16" s="6">
        <f>C17</f>
        <v>14</v>
      </c>
      <c r="D16" s="8">
        <f>C16/B16</f>
        <v>0.26923076923076922</v>
      </c>
      <c r="E16" s="6">
        <f>E17</f>
        <v>38</v>
      </c>
      <c r="F16" s="15">
        <f>E16/B16</f>
        <v>0.73076923076923073</v>
      </c>
    </row>
    <row r="17" spans="1:6" ht="33.75" customHeight="1">
      <c r="A17" s="57" t="s">
        <v>24</v>
      </c>
      <c r="B17" s="10">
        <f t="shared" ref="B17" si="2">C17+E17</f>
        <v>52</v>
      </c>
      <c r="C17" s="10">
        <v>14</v>
      </c>
      <c r="D17" s="11">
        <f>C17/B17</f>
        <v>0.26923076923076922</v>
      </c>
      <c r="E17" s="10">
        <v>38</v>
      </c>
      <c r="F17" s="7">
        <f>E17/B17</f>
        <v>0.73076923076923073</v>
      </c>
    </row>
    <row r="18" spans="1:6" ht="17.100000000000001" customHeight="1">
      <c r="A18" s="9"/>
      <c r="B18" s="10"/>
      <c r="C18" s="10"/>
      <c r="D18" s="11"/>
      <c r="E18" s="10"/>
      <c r="F18" s="7"/>
    </row>
    <row r="19" spans="1:6" ht="18.95" customHeight="1">
      <c r="A19" s="5" t="s">
        <v>6</v>
      </c>
      <c r="B19" s="6">
        <f>B20</f>
        <v>110</v>
      </c>
      <c r="C19" s="6">
        <f>C20</f>
        <v>19</v>
      </c>
      <c r="D19" s="8">
        <f>C19/B19</f>
        <v>0.17272727272727273</v>
      </c>
      <c r="E19" s="6">
        <f>E20</f>
        <v>91</v>
      </c>
      <c r="F19" s="15">
        <f>E19/B19</f>
        <v>0.82727272727272727</v>
      </c>
    </row>
    <row r="20" spans="1:6" ht="33.75" customHeight="1">
      <c r="A20" s="57" t="s">
        <v>25</v>
      </c>
      <c r="B20" s="10">
        <f t="shared" ref="B20" si="3">C20+E20</f>
        <v>110</v>
      </c>
      <c r="C20" s="10">
        <v>19</v>
      </c>
      <c r="D20" s="11">
        <f>C20/B20</f>
        <v>0.17272727272727273</v>
      </c>
      <c r="E20" s="10">
        <v>91</v>
      </c>
      <c r="F20" s="7">
        <f>E20/B20</f>
        <v>0.82727272727272727</v>
      </c>
    </row>
    <row r="21" spans="1:6" ht="17.100000000000001" customHeight="1">
      <c r="A21" s="22"/>
      <c r="B21" s="23"/>
      <c r="C21" s="23"/>
      <c r="D21" s="23"/>
      <c r="E21" s="23"/>
      <c r="F21" s="24"/>
    </row>
    <row r="22" spans="1:6">
      <c r="A22" s="16" t="s">
        <v>16</v>
      </c>
    </row>
    <row r="23" spans="1:6">
      <c r="A23" s="16" t="s">
        <v>11</v>
      </c>
    </row>
    <row r="37" spans="1:1">
      <c r="A37" s="72"/>
    </row>
  </sheetData>
  <mergeCells count="6">
    <mergeCell ref="A1:F1"/>
    <mergeCell ref="E3:F3"/>
    <mergeCell ref="C3:D3"/>
    <mergeCell ref="C2:F2"/>
    <mergeCell ref="A2:A4"/>
    <mergeCell ref="B2:B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5B71C-9163-40B7-B412-77833C8319F5}">
  <sheetPr>
    <pageSetUpPr fitToPage="1"/>
  </sheetPr>
  <dimension ref="A1:O24"/>
  <sheetViews>
    <sheetView showGridLines="0" workbookViewId="0">
      <selection activeCell="N12" sqref="N12"/>
    </sheetView>
  </sheetViews>
  <sheetFormatPr baseColWidth="10" defaultRowHeight="15"/>
  <cols>
    <col min="1" max="1" width="37.140625" customWidth="1"/>
    <col min="3" max="4" width="11.42578125" customWidth="1"/>
    <col min="5" max="5" width="10.28515625" customWidth="1"/>
    <col min="6" max="6" width="15.42578125" customWidth="1"/>
    <col min="7" max="7" width="12" customWidth="1"/>
    <col min="8" max="8" width="12" bestFit="1" customWidth="1"/>
    <col min="9" max="9" width="10.28515625" customWidth="1"/>
    <col min="10" max="10" width="15.7109375" customWidth="1"/>
    <col min="11" max="11" width="11.42578125" style="73"/>
  </cols>
  <sheetData>
    <row r="1" spans="1:15" ht="45" customHeight="1">
      <c r="A1" s="59" t="s">
        <v>18</v>
      </c>
      <c r="B1" s="59"/>
      <c r="C1" s="59"/>
      <c r="D1" s="59"/>
      <c r="E1" s="59"/>
      <c r="F1" s="59"/>
      <c r="G1" s="59"/>
      <c r="H1" s="59"/>
      <c r="I1" s="59"/>
      <c r="J1" s="59"/>
    </row>
    <row r="2" spans="1:15">
      <c r="A2" s="62" t="s">
        <v>8</v>
      </c>
      <c r="B2" s="65" t="s">
        <v>9</v>
      </c>
      <c r="C2" s="61" t="s">
        <v>10</v>
      </c>
      <c r="D2" s="61"/>
      <c r="E2" s="61"/>
      <c r="F2" s="61"/>
      <c r="G2" s="61"/>
      <c r="H2" s="61"/>
      <c r="I2" s="61"/>
      <c r="J2" s="61"/>
    </row>
    <row r="3" spans="1:15">
      <c r="A3" s="63"/>
      <c r="B3" s="66"/>
      <c r="C3" s="60" t="s">
        <v>12</v>
      </c>
      <c r="D3" s="60"/>
      <c r="E3" s="60"/>
      <c r="F3" s="60"/>
      <c r="G3" s="60" t="s">
        <v>13</v>
      </c>
      <c r="H3" s="60"/>
      <c r="I3" s="60"/>
      <c r="J3" s="60"/>
    </row>
    <row r="4" spans="1:15">
      <c r="A4" s="63"/>
      <c r="B4" s="66"/>
      <c r="C4" s="68" t="s">
        <v>2</v>
      </c>
      <c r="D4" s="69"/>
      <c r="E4" s="62" t="s">
        <v>14</v>
      </c>
      <c r="F4" s="65" t="s">
        <v>15</v>
      </c>
      <c r="G4" s="68" t="s">
        <v>2</v>
      </c>
      <c r="H4" s="69"/>
      <c r="I4" s="62" t="s">
        <v>14</v>
      </c>
      <c r="J4" s="70" t="s">
        <v>15</v>
      </c>
    </row>
    <row r="5" spans="1:15">
      <c r="A5" s="64"/>
      <c r="B5" s="67"/>
      <c r="C5" s="12" t="s">
        <v>19</v>
      </c>
      <c r="D5" s="12" t="s">
        <v>7</v>
      </c>
      <c r="E5" s="64"/>
      <c r="F5" s="67"/>
      <c r="G5" s="12" t="s">
        <v>19</v>
      </c>
      <c r="H5" s="12" t="s">
        <v>7</v>
      </c>
      <c r="I5" s="64"/>
      <c r="J5" s="71"/>
    </row>
    <row r="6" spans="1:15">
      <c r="A6" s="18"/>
      <c r="B6" s="20"/>
      <c r="C6" s="27"/>
      <c r="D6" s="27"/>
      <c r="E6" s="27"/>
      <c r="F6" s="28"/>
      <c r="G6" s="28"/>
      <c r="H6" s="27"/>
      <c r="I6" s="28"/>
      <c r="J6" s="29"/>
    </row>
    <row r="7" spans="1:15">
      <c r="A7" s="1" t="s">
        <v>9</v>
      </c>
      <c r="B7" s="46">
        <f>C7+G7</f>
        <v>672</v>
      </c>
      <c r="C7" s="30">
        <f>C9+C14+C17+C20</f>
        <v>271</v>
      </c>
      <c r="D7" s="56">
        <f>D9+D14+D17+D20</f>
        <v>0.40327380952380953</v>
      </c>
      <c r="E7" s="30">
        <f t="shared" ref="E7:J7" si="0">E9+E14+E17+E20</f>
        <v>134</v>
      </c>
      <c r="F7" s="30">
        <f t="shared" si="0"/>
        <v>137</v>
      </c>
      <c r="G7" s="30">
        <f>G9+G14+G17+G20</f>
        <v>401</v>
      </c>
      <c r="H7" s="56">
        <f>H9+H14+H17+H20</f>
        <v>0.59672619047619047</v>
      </c>
      <c r="I7" s="30">
        <f>I9+I14+I17+I20</f>
        <v>40</v>
      </c>
      <c r="J7" s="25">
        <f t="shared" si="0"/>
        <v>361</v>
      </c>
    </row>
    <row r="8" spans="1:15" ht="17.100000000000001" customHeight="1">
      <c r="A8" s="1"/>
      <c r="B8" s="2"/>
      <c r="C8" s="30"/>
      <c r="D8" s="42"/>
      <c r="E8" s="31"/>
      <c r="F8" s="31"/>
      <c r="G8" s="31"/>
      <c r="H8" s="31"/>
      <c r="I8" s="31"/>
      <c r="J8" s="33"/>
    </row>
    <row r="9" spans="1:15" ht="18.95" customHeight="1">
      <c r="A9" s="5" t="s">
        <v>3</v>
      </c>
      <c r="B9" s="6">
        <f>SUM(B10:B12)</f>
        <v>371</v>
      </c>
      <c r="C9" s="45">
        <f>SUM(C10:C12)</f>
        <v>156</v>
      </c>
      <c r="D9" s="51">
        <f>SUM(D10:D12)</f>
        <v>0.23214285714285715</v>
      </c>
      <c r="E9" s="6">
        <f t="shared" ref="E9:F9" si="1">SUM(E10:E12)</f>
        <v>85</v>
      </c>
      <c r="F9" s="6">
        <f t="shared" si="1"/>
        <v>71</v>
      </c>
      <c r="G9" s="45">
        <f>SUM(G10:G12)</f>
        <v>215</v>
      </c>
      <c r="H9" s="51">
        <f>SUM(H10:H12)</f>
        <v>0.31994047619047622</v>
      </c>
      <c r="I9" s="45">
        <f>SUM(I10:I12)</f>
        <v>28</v>
      </c>
      <c r="J9" s="47">
        <f t="shared" ref="J9" si="2">SUM(J10:J12)</f>
        <v>187</v>
      </c>
      <c r="L9" s="53"/>
      <c r="O9" s="52"/>
    </row>
    <row r="10" spans="1:15" ht="33.75" customHeight="1">
      <c r="A10" s="26" t="s">
        <v>21</v>
      </c>
      <c r="B10" s="48">
        <f>C10+G10</f>
        <v>250</v>
      </c>
      <c r="C10" s="36">
        <f>E10+F10</f>
        <v>70</v>
      </c>
      <c r="D10" s="50">
        <f>C10/$B$7</f>
        <v>0.10416666666666667</v>
      </c>
      <c r="E10" s="35">
        <v>0</v>
      </c>
      <c r="F10" s="32">
        <v>70</v>
      </c>
      <c r="G10" s="36">
        <f>I10+J10</f>
        <v>180</v>
      </c>
      <c r="H10" s="50">
        <f>G10/$B$7</f>
        <v>0.26785714285714285</v>
      </c>
      <c r="I10" s="35">
        <v>0</v>
      </c>
      <c r="J10" s="33">
        <v>180</v>
      </c>
    </row>
    <row r="11" spans="1:15" ht="33.75" customHeight="1">
      <c r="A11" s="58" t="s">
        <v>20</v>
      </c>
      <c r="B11" s="48">
        <f t="shared" ref="B11" si="3">C11+G11</f>
        <v>112</v>
      </c>
      <c r="C11" s="36">
        <f t="shared" ref="C11:C12" si="4">E11+F11</f>
        <v>85</v>
      </c>
      <c r="D11" s="50">
        <f t="shared" ref="D11:D12" si="5">C11/$B$7</f>
        <v>0.12648809523809523</v>
      </c>
      <c r="E11" s="32">
        <v>85</v>
      </c>
      <c r="F11" s="35">
        <v>0</v>
      </c>
      <c r="G11" s="36">
        <f t="shared" ref="G11:G12" si="6">I11+J11</f>
        <v>27</v>
      </c>
      <c r="H11" s="50">
        <f t="shared" ref="H11:H12" si="7">G11/$B$7</f>
        <v>4.0178571428571432E-2</v>
      </c>
      <c r="I11" s="35">
        <v>27</v>
      </c>
      <c r="J11" s="38">
        <v>0</v>
      </c>
    </row>
    <row r="12" spans="1:15" ht="33.75" customHeight="1">
      <c r="A12" s="57" t="s">
        <v>22</v>
      </c>
      <c r="B12" s="48">
        <f>C12+G12</f>
        <v>9</v>
      </c>
      <c r="C12" s="36">
        <f t="shared" si="4"/>
        <v>1</v>
      </c>
      <c r="D12" s="50">
        <f t="shared" si="5"/>
        <v>1.488095238095238E-3</v>
      </c>
      <c r="E12" s="35">
        <v>0</v>
      </c>
      <c r="F12" s="32">
        <v>1</v>
      </c>
      <c r="G12" s="36">
        <f t="shared" si="6"/>
        <v>8</v>
      </c>
      <c r="H12" s="50">
        <f t="shared" si="7"/>
        <v>1.1904761904761904E-2</v>
      </c>
      <c r="I12" s="35">
        <v>1</v>
      </c>
      <c r="J12" s="33">
        <v>7</v>
      </c>
      <c r="M12" s="55"/>
    </row>
    <row r="13" spans="1:15" ht="17.100000000000001" customHeight="1">
      <c r="A13" s="17"/>
      <c r="B13" s="10"/>
      <c r="C13" s="36"/>
      <c r="D13" s="43"/>
      <c r="E13" s="35"/>
      <c r="F13" s="35"/>
      <c r="G13" s="35"/>
      <c r="H13" s="35"/>
      <c r="I13" s="35"/>
      <c r="J13" s="38"/>
    </row>
    <row r="14" spans="1:15" ht="18.95" customHeight="1">
      <c r="A14" s="5" t="s">
        <v>4</v>
      </c>
      <c r="B14" s="6">
        <f>B15</f>
        <v>139</v>
      </c>
      <c r="C14" s="37">
        <f>C15</f>
        <v>62</v>
      </c>
      <c r="D14" s="54">
        <f t="shared" ref="D14:J14" si="8">D15</f>
        <v>9.2261904761904767E-2</v>
      </c>
      <c r="E14" s="37">
        <f t="shared" si="8"/>
        <v>22</v>
      </c>
      <c r="F14" s="37">
        <f t="shared" si="8"/>
        <v>40</v>
      </c>
      <c r="G14" s="37">
        <f t="shared" si="8"/>
        <v>77</v>
      </c>
      <c r="H14" s="54">
        <f t="shared" si="8"/>
        <v>0.11458333333333333</v>
      </c>
      <c r="I14" s="37">
        <f t="shared" si="8"/>
        <v>6</v>
      </c>
      <c r="J14" s="49">
        <f t="shared" si="8"/>
        <v>71</v>
      </c>
      <c r="L14" s="53"/>
    </row>
    <row r="15" spans="1:15" ht="33.75" customHeight="1">
      <c r="A15" s="57" t="s">
        <v>23</v>
      </c>
      <c r="B15" s="48">
        <f>C15+G15</f>
        <v>139</v>
      </c>
      <c r="C15" s="36">
        <f>E15+F15</f>
        <v>62</v>
      </c>
      <c r="D15" s="50">
        <f>C15/$B$7</f>
        <v>9.2261904761904767E-2</v>
      </c>
      <c r="E15" s="35">
        <v>22</v>
      </c>
      <c r="F15" s="32">
        <v>40</v>
      </c>
      <c r="G15" s="36">
        <f>I15+J15</f>
        <v>77</v>
      </c>
      <c r="H15" s="50">
        <f>G15/$B$7</f>
        <v>0.11458333333333333</v>
      </c>
      <c r="I15" s="35">
        <v>6</v>
      </c>
      <c r="J15" s="33">
        <v>71</v>
      </c>
    </row>
    <row r="16" spans="1:15" ht="17.100000000000001" customHeight="1">
      <c r="A16" s="9"/>
      <c r="B16" s="10"/>
      <c r="C16" s="36"/>
      <c r="D16" s="43"/>
      <c r="E16" s="35"/>
      <c r="F16" s="35"/>
      <c r="G16" s="35"/>
      <c r="H16" s="35"/>
      <c r="I16" s="35"/>
      <c r="J16" s="38"/>
    </row>
    <row r="17" spans="1:12" ht="18.95" customHeight="1">
      <c r="A17" s="5" t="s">
        <v>5</v>
      </c>
      <c r="B17" s="6">
        <f>B18</f>
        <v>52</v>
      </c>
      <c r="C17" s="37">
        <f>C18</f>
        <v>20</v>
      </c>
      <c r="D17" s="54">
        <f t="shared" ref="D17:J17" si="9">D18</f>
        <v>2.976190476190476E-2</v>
      </c>
      <c r="E17" s="37">
        <f t="shared" si="9"/>
        <v>11</v>
      </c>
      <c r="F17" s="37">
        <f t="shared" si="9"/>
        <v>9</v>
      </c>
      <c r="G17" s="37">
        <f t="shared" si="9"/>
        <v>32</v>
      </c>
      <c r="H17" s="54">
        <f t="shared" si="9"/>
        <v>4.7619047619047616E-2</v>
      </c>
      <c r="I17" s="37">
        <f t="shared" si="9"/>
        <v>3</v>
      </c>
      <c r="J17" s="49">
        <f t="shared" si="9"/>
        <v>29</v>
      </c>
      <c r="L17" s="53"/>
    </row>
    <row r="18" spans="1:12" ht="33.75" customHeight="1">
      <c r="A18" s="57" t="s">
        <v>24</v>
      </c>
      <c r="B18" s="48">
        <f>C18+G18</f>
        <v>52</v>
      </c>
      <c r="C18" s="36">
        <f>E18+F18</f>
        <v>20</v>
      </c>
      <c r="D18" s="50">
        <f>C18/$B$7</f>
        <v>2.976190476190476E-2</v>
      </c>
      <c r="E18" s="35">
        <v>11</v>
      </c>
      <c r="F18" s="32">
        <v>9</v>
      </c>
      <c r="G18" s="36">
        <f>I18+J18</f>
        <v>32</v>
      </c>
      <c r="H18" s="50">
        <f>G18/$B$7</f>
        <v>4.7619047619047616E-2</v>
      </c>
      <c r="I18" s="35">
        <v>3</v>
      </c>
      <c r="J18" s="33">
        <v>29</v>
      </c>
    </row>
    <row r="19" spans="1:12" ht="17.100000000000001" customHeight="1">
      <c r="A19" s="9"/>
      <c r="B19" s="10"/>
      <c r="C19" s="36"/>
      <c r="D19" s="43"/>
      <c r="E19" s="35"/>
      <c r="F19" s="35"/>
      <c r="G19" s="35"/>
      <c r="H19" s="35"/>
      <c r="I19" s="35"/>
      <c r="J19" s="38"/>
    </row>
    <row r="20" spans="1:12" ht="18.95" customHeight="1">
      <c r="A20" s="5" t="s">
        <v>6</v>
      </c>
      <c r="B20" s="6">
        <f>B21</f>
        <v>110</v>
      </c>
      <c r="C20" s="37">
        <f>C21</f>
        <v>33</v>
      </c>
      <c r="D20" s="54">
        <f t="shared" ref="D20:J20" si="10">D21</f>
        <v>4.9107142857142856E-2</v>
      </c>
      <c r="E20" s="37">
        <f t="shared" si="10"/>
        <v>16</v>
      </c>
      <c r="F20" s="37">
        <f t="shared" si="10"/>
        <v>17</v>
      </c>
      <c r="G20" s="37">
        <f t="shared" si="10"/>
        <v>77</v>
      </c>
      <c r="H20" s="54">
        <f t="shared" si="10"/>
        <v>0.11458333333333333</v>
      </c>
      <c r="I20" s="37">
        <f t="shared" si="10"/>
        <v>3</v>
      </c>
      <c r="J20" s="49">
        <f t="shared" si="10"/>
        <v>74</v>
      </c>
      <c r="L20" s="53"/>
    </row>
    <row r="21" spans="1:12" ht="33.75" customHeight="1">
      <c r="A21" s="57" t="s">
        <v>25</v>
      </c>
      <c r="B21" s="48">
        <f>C21+G21</f>
        <v>110</v>
      </c>
      <c r="C21" s="36">
        <f>E21+F21</f>
        <v>33</v>
      </c>
      <c r="D21" s="50">
        <f>C21/$B$7</f>
        <v>4.9107142857142856E-2</v>
      </c>
      <c r="E21" s="35">
        <v>16</v>
      </c>
      <c r="F21" s="32">
        <v>17</v>
      </c>
      <c r="G21" s="36">
        <f>I21+J21</f>
        <v>77</v>
      </c>
      <c r="H21" s="50">
        <f>G21/$B$7</f>
        <v>0.11458333333333333</v>
      </c>
      <c r="I21" s="35">
        <v>3</v>
      </c>
      <c r="J21" s="33">
        <v>74</v>
      </c>
    </row>
    <row r="22" spans="1:12" ht="26.25" customHeight="1">
      <c r="A22" s="22"/>
      <c r="B22" s="23"/>
      <c r="C22" s="39"/>
      <c r="D22" s="44"/>
      <c r="E22" s="40"/>
      <c r="F22" s="40"/>
      <c r="G22" s="40"/>
      <c r="H22" s="40"/>
      <c r="I22" s="40"/>
      <c r="J22" s="41"/>
    </row>
    <row r="23" spans="1:12">
      <c r="A23" s="16" t="s">
        <v>16</v>
      </c>
    </row>
    <row r="24" spans="1:12">
      <c r="A24" s="16" t="s">
        <v>11</v>
      </c>
    </row>
  </sheetData>
  <mergeCells count="12">
    <mergeCell ref="A1:J1"/>
    <mergeCell ref="E4:E5"/>
    <mergeCell ref="F4:F5"/>
    <mergeCell ref="C4:D4"/>
    <mergeCell ref="G3:J3"/>
    <mergeCell ref="G4:H4"/>
    <mergeCell ref="I4:I5"/>
    <mergeCell ref="J4:J5"/>
    <mergeCell ref="A2:A5"/>
    <mergeCell ref="B2:B5"/>
    <mergeCell ref="C3:F3"/>
    <mergeCell ref="C2:J2"/>
  </mergeCells>
  <pageMargins left="0.7" right="0.7" top="0.75" bottom="0.75" header="0.3" footer="0.3"/>
  <pageSetup scale="8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Cust-cump</vt:lpstr>
      <vt:lpstr>Men-adult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abraham De Sedas</dc:creator>
  <cp:lastModifiedBy>abraham De Sedas</cp:lastModifiedBy>
  <cp:lastPrinted>2026-09-14T20:06:00Z</cp:lastPrinted>
  <dcterms:created xsi:type="dcterms:W3CDTF">2026-04-06T17:25:00Z</dcterms:created>
  <dcterms:modified xsi:type="dcterms:W3CDTF">2026-09-14T20:06:05Z</dcterms:modified>
</cp:coreProperties>
</file>