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nbarrios\Downloads\"/>
    </mc:Choice>
  </mc:AlternateContent>
  <bookViews>
    <workbookView xWindow="0" yWindow="0" windowWidth="14595" windowHeight="11400"/>
  </bookViews>
  <sheets>
    <sheet name="Formato 21 A 27" sheetId="4" r:id="rId1"/>
  </sheets>
  <definedNames>
    <definedName name="_xlchart.v1.0" localSheetId="0" hidden="1">'Formato 21 A 27'!$K$13</definedName>
    <definedName name="_xlchart.v1.0" hidden="1">#REF!</definedName>
    <definedName name="_xlchart.v1.1" localSheetId="0" hidden="1">'Formato 21 A 27'!$K$14:$K$25</definedName>
    <definedName name="_xlchart.v1.1" hidden="1">#REF!</definedName>
    <definedName name="_xlchart.v1.10" localSheetId="0" hidden="1">'Formato 21 A 27'!$P$13</definedName>
    <definedName name="_xlchart.v1.10" hidden="1">#REF!</definedName>
    <definedName name="_xlchart.v1.11" localSheetId="0" hidden="1">'Formato 21 A 27'!$P$14:$P$25</definedName>
    <definedName name="_xlchart.v1.11" hidden="1">#REF!</definedName>
    <definedName name="_xlchart.v1.12" localSheetId="0" hidden="1">'Formato 21 A 27'!$K$13</definedName>
    <definedName name="_xlchart.v1.12" hidden="1">#REF!</definedName>
    <definedName name="_xlchart.v1.13" localSheetId="0" hidden="1">'Formato 21 A 27'!$K$14:$K$25</definedName>
    <definedName name="_xlchart.v1.13" hidden="1">#REF!</definedName>
    <definedName name="_xlchart.v1.14" localSheetId="0" hidden="1">'Formato 21 A 27'!$L$13</definedName>
    <definedName name="_xlchart.v1.14" hidden="1">#REF!</definedName>
    <definedName name="_xlchart.v1.15" localSheetId="0" hidden="1">'Formato 21 A 27'!$L$14:$L$25</definedName>
    <definedName name="_xlchart.v1.15" hidden="1">#REF!</definedName>
    <definedName name="_xlchart.v1.16" localSheetId="0" hidden="1">'Formato 21 A 27'!$M$13</definedName>
    <definedName name="_xlchart.v1.16" hidden="1">#REF!</definedName>
    <definedName name="_xlchart.v1.17" localSheetId="0" hidden="1">'Formato 21 A 27'!$M$14:$M$25</definedName>
    <definedName name="_xlchart.v1.17" hidden="1">#REF!</definedName>
    <definedName name="_xlchart.v1.18" localSheetId="0" hidden="1">'Formato 21 A 27'!$N$13</definedName>
    <definedName name="_xlchart.v1.18" hidden="1">#REF!</definedName>
    <definedName name="_xlchart.v1.19" localSheetId="0" hidden="1">'Formato 21 A 27'!$N$14:$N$25</definedName>
    <definedName name="_xlchart.v1.19" hidden="1">#REF!</definedName>
    <definedName name="_xlchart.v1.2" localSheetId="0" hidden="1">'Formato 21 A 27'!$L$13</definedName>
    <definedName name="_xlchart.v1.2" hidden="1">#REF!</definedName>
    <definedName name="_xlchart.v1.20" localSheetId="0" hidden="1">'Formato 21 A 27'!$O$13</definedName>
    <definedName name="_xlchart.v1.20" hidden="1">#REF!</definedName>
    <definedName name="_xlchart.v1.21" localSheetId="0" hidden="1">'Formato 21 A 27'!$O$14:$O$25</definedName>
    <definedName name="_xlchart.v1.21" hidden="1">#REF!</definedName>
    <definedName name="_xlchart.v1.22" localSheetId="0" hidden="1">'Formato 21 A 27'!$P$13</definedName>
    <definedName name="_xlchart.v1.22" hidden="1">#REF!</definedName>
    <definedName name="_xlchart.v1.23" localSheetId="0" hidden="1">'Formato 21 A 27'!$P$14:$P$25</definedName>
    <definedName name="_xlchart.v1.23" hidden="1">#REF!</definedName>
    <definedName name="_xlchart.v1.24" localSheetId="0" hidden="1">'Formato 21 A 27'!$K$13</definedName>
    <definedName name="_xlchart.v1.24" hidden="1">#REF!</definedName>
    <definedName name="_xlchart.v1.25" localSheetId="0" hidden="1">'Formato 21 A 27'!$K$14:$K$25</definedName>
    <definedName name="_xlchart.v1.25" hidden="1">#REF!</definedName>
    <definedName name="_xlchart.v1.26" localSheetId="0" hidden="1">'Formato 21 A 27'!$L$13</definedName>
    <definedName name="_xlchart.v1.26" hidden="1">#REF!</definedName>
    <definedName name="_xlchart.v1.27" localSheetId="0" hidden="1">'Formato 21 A 27'!$L$14:$L$25</definedName>
    <definedName name="_xlchart.v1.27" hidden="1">#REF!</definedName>
    <definedName name="_xlchart.v1.28" localSheetId="0" hidden="1">'Formato 21 A 27'!$M$13</definedName>
    <definedName name="_xlchart.v1.28" hidden="1">#REF!</definedName>
    <definedName name="_xlchart.v1.29" localSheetId="0" hidden="1">'Formato 21 A 27'!$M$14:$M$25</definedName>
    <definedName name="_xlchart.v1.29" hidden="1">#REF!</definedName>
    <definedName name="_xlchart.v1.3" localSheetId="0" hidden="1">'Formato 21 A 27'!$L$14:$L$25</definedName>
    <definedName name="_xlchart.v1.3" hidden="1">#REF!</definedName>
    <definedName name="_xlchart.v1.30" localSheetId="0" hidden="1">'Formato 21 A 27'!$N$13</definedName>
    <definedName name="_xlchart.v1.30" hidden="1">#REF!</definedName>
    <definedName name="_xlchart.v1.31" localSheetId="0" hidden="1">'Formato 21 A 27'!$N$14:$N$25</definedName>
    <definedName name="_xlchart.v1.31" hidden="1">#REF!</definedName>
    <definedName name="_xlchart.v1.32" localSheetId="0" hidden="1">'Formato 21 A 27'!$O$13</definedName>
    <definedName name="_xlchart.v1.32" hidden="1">#REF!</definedName>
    <definedName name="_xlchart.v1.33" localSheetId="0" hidden="1">'Formato 21 A 27'!$O$14:$O$25</definedName>
    <definedName name="_xlchart.v1.33" hidden="1">#REF!</definedName>
    <definedName name="_xlchart.v1.34" localSheetId="0" hidden="1">'Formato 21 A 27'!$P$13</definedName>
    <definedName name="_xlchart.v1.34" hidden="1">#REF!</definedName>
    <definedName name="_xlchart.v1.35" localSheetId="0" hidden="1">'Formato 21 A 27'!$P$14:$P$25</definedName>
    <definedName name="_xlchart.v1.35" hidden="1">#REF!</definedName>
    <definedName name="_xlchart.v1.36" localSheetId="0" hidden="1">'Formato 21 A 27'!$K$13</definedName>
    <definedName name="_xlchart.v1.36" hidden="1">#REF!</definedName>
    <definedName name="_xlchart.v1.37" localSheetId="0" hidden="1">'Formato 21 A 27'!$K$14:$K$25</definedName>
    <definedName name="_xlchart.v1.37" hidden="1">#REF!</definedName>
    <definedName name="_xlchart.v1.38" localSheetId="0" hidden="1">'Formato 21 A 27'!$L$13</definedName>
    <definedName name="_xlchart.v1.38" hidden="1">#REF!</definedName>
    <definedName name="_xlchart.v1.39" localSheetId="0" hidden="1">'Formato 21 A 27'!$L$14:$L$25</definedName>
    <definedName name="_xlchart.v1.39" hidden="1">#REF!</definedName>
    <definedName name="_xlchart.v1.4" localSheetId="0" hidden="1">'Formato 21 A 27'!$M$13</definedName>
    <definedName name="_xlchart.v1.4" hidden="1">#REF!</definedName>
    <definedName name="_xlchart.v1.40" localSheetId="0" hidden="1">'Formato 21 A 27'!$M$13</definedName>
    <definedName name="_xlchart.v1.40" hidden="1">#REF!</definedName>
    <definedName name="_xlchart.v1.41" localSheetId="0" hidden="1">'Formato 21 A 27'!$M$14:$M$25</definedName>
    <definedName name="_xlchart.v1.41" hidden="1">#REF!</definedName>
    <definedName name="_xlchart.v1.42" localSheetId="0" hidden="1">'Formato 21 A 27'!$N$13</definedName>
    <definedName name="_xlchart.v1.42" hidden="1">#REF!</definedName>
    <definedName name="_xlchart.v1.43" localSheetId="0" hidden="1">'Formato 21 A 27'!$N$14:$N$25</definedName>
    <definedName name="_xlchart.v1.43" hidden="1">#REF!</definedName>
    <definedName name="_xlchart.v1.44" localSheetId="0" hidden="1">'Formato 21 A 27'!$O$13</definedName>
    <definedName name="_xlchart.v1.44" hidden="1">#REF!</definedName>
    <definedName name="_xlchart.v1.45" localSheetId="0" hidden="1">'Formato 21 A 27'!$O$14:$O$25</definedName>
    <definedName name="_xlchart.v1.45" hidden="1">#REF!</definedName>
    <definedName name="_xlchart.v1.46" localSheetId="0" hidden="1">'Formato 21 A 27'!$P$13</definedName>
    <definedName name="_xlchart.v1.46" hidden="1">#REF!</definedName>
    <definedName name="_xlchart.v1.47" localSheetId="0" hidden="1">'Formato 21 A 27'!$P$14:$P$25</definedName>
    <definedName name="_xlchart.v1.47" hidden="1">#REF!</definedName>
    <definedName name="_xlchart.v1.5" localSheetId="0" hidden="1">'Formato 21 A 27'!$M$14:$M$25</definedName>
    <definedName name="_xlchart.v1.5" hidden="1">#REF!</definedName>
    <definedName name="_xlchart.v1.6" localSheetId="0" hidden="1">'Formato 21 A 27'!$N$13</definedName>
    <definedName name="_xlchart.v1.6" hidden="1">#REF!</definedName>
    <definedName name="_xlchart.v1.7" localSheetId="0" hidden="1">'Formato 21 A 27'!$N$14:$N$25</definedName>
    <definedName name="_xlchart.v1.7" hidden="1">#REF!</definedName>
    <definedName name="_xlchart.v1.8" localSheetId="0" hidden="1">'Formato 21 A 27'!$O$13</definedName>
    <definedName name="_xlchart.v1.8" hidden="1">#REF!</definedName>
    <definedName name="_xlchart.v1.9" localSheetId="0" hidden="1">'Formato 21 A 27'!$O$14:$O$25</definedName>
    <definedName name="_xlchart.v1.9" hidden="1">#REF!</definedName>
  </definedName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40" i="4" l="1"/>
  <c r="G40" i="4" s="1"/>
  <c r="F39" i="4"/>
  <c r="D39" i="4"/>
  <c r="F37" i="4"/>
  <c r="D37" i="4"/>
  <c r="F36" i="4"/>
  <c r="F35" i="4" s="1"/>
  <c r="D36" i="4"/>
  <c r="D35" i="4" s="1"/>
  <c r="F33" i="4"/>
  <c r="F32" i="4"/>
  <c r="D32" i="4"/>
  <c r="P25" i="4"/>
  <c r="M25" i="4"/>
  <c r="B25" i="4"/>
  <c r="G25" i="4" s="1"/>
  <c r="O24" i="4"/>
  <c r="N24" i="4"/>
  <c r="L24" i="4"/>
  <c r="K24" i="4"/>
  <c r="F24" i="4"/>
  <c r="D24" i="4"/>
  <c r="P23" i="4"/>
  <c r="M23" i="4"/>
  <c r="B23" i="4"/>
  <c r="G23" i="4" s="1"/>
  <c r="O22" i="4"/>
  <c r="N22" i="4"/>
  <c r="L22" i="4"/>
  <c r="K22" i="4"/>
  <c r="F22" i="4"/>
  <c r="D22" i="4"/>
  <c r="P21" i="4"/>
  <c r="M21" i="4"/>
  <c r="B21" i="4"/>
  <c r="G21" i="4" s="1"/>
  <c r="O20" i="4"/>
  <c r="N20" i="4"/>
  <c r="L20" i="4"/>
  <c r="K20" i="4"/>
  <c r="F20" i="4"/>
  <c r="D20" i="4"/>
  <c r="P19" i="4"/>
  <c r="M19" i="4"/>
  <c r="B19" i="4"/>
  <c r="G19" i="4" s="1"/>
  <c r="P18" i="4"/>
  <c r="M18" i="4"/>
  <c r="B18" i="4"/>
  <c r="G18" i="4" s="1"/>
  <c r="P17" i="4"/>
  <c r="M17" i="4"/>
  <c r="B17" i="4"/>
  <c r="E17" i="4" s="1"/>
  <c r="O16" i="4"/>
  <c r="N16" i="4"/>
  <c r="L16" i="4"/>
  <c r="K16" i="4"/>
  <c r="F16" i="4"/>
  <c r="D16" i="4"/>
  <c r="D15" i="4" l="1"/>
  <c r="P22" i="4"/>
  <c r="P20" i="4"/>
  <c r="N15" i="4"/>
  <c r="J21" i="4"/>
  <c r="B33" i="4"/>
  <c r="E33" i="4" s="1"/>
  <c r="G17" i="4"/>
  <c r="P24" i="4"/>
  <c r="B38" i="4"/>
  <c r="B37" i="4" s="1"/>
  <c r="G37" i="4" s="1"/>
  <c r="J23" i="4"/>
  <c r="K15" i="4"/>
  <c r="C17" i="4"/>
  <c r="B24" i="4"/>
  <c r="E24" i="4" s="1"/>
  <c r="E25" i="4"/>
  <c r="C25" i="4" s="1"/>
  <c r="J25" i="4"/>
  <c r="B22" i="4"/>
  <c r="G22" i="4" s="1"/>
  <c r="E23" i="4"/>
  <c r="C23" i="4" s="1"/>
  <c r="E21" i="4"/>
  <c r="C21" i="4" s="1"/>
  <c r="B20" i="4"/>
  <c r="G20" i="4" s="1"/>
  <c r="L15" i="4"/>
  <c r="B36" i="4"/>
  <c r="B35" i="4" s="1"/>
  <c r="G35" i="4" s="1"/>
  <c r="O15" i="4"/>
  <c r="E19" i="4"/>
  <c r="C19" i="4" s="1"/>
  <c r="B16" i="4"/>
  <c r="E16" i="4" s="1"/>
  <c r="J19" i="4"/>
  <c r="B34" i="4"/>
  <c r="G34" i="4" s="1"/>
  <c r="E18" i="4"/>
  <c r="C18" i="4" s="1"/>
  <c r="J18" i="4"/>
  <c r="F31" i="4"/>
  <c r="F30" i="4" s="1"/>
  <c r="D31" i="4"/>
  <c r="D30" i="4" s="1"/>
  <c r="B32" i="4"/>
  <c r="G32" i="4" s="1"/>
  <c r="J17" i="4"/>
  <c r="F15" i="4"/>
  <c r="M20" i="4"/>
  <c r="J20" i="4" s="1"/>
  <c r="M22" i="4"/>
  <c r="M24" i="4"/>
  <c r="P16" i="4"/>
  <c r="B39" i="4"/>
  <c r="G39" i="4" s="1"/>
  <c r="E40" i="4"/>
  <c r="C40" i="4" s="1"/>
  <c r="M16" i="4"/>
  <c r="E37" i="4" l="1"/>
  <c r="C37" i="4" s="1"/>
  <c r="E38" i="4"/>
  <c r="J24" i="4"/>
  <c r="E22" i="4"/>
  <c r="C22" i="4" s="1"/>
  <c r="B15" i="4"/>
  <c r="E15" i="4" s="1"/>
  <c r="G38" i="4"/>
  <c r="C38" i="4" s="1"/>
  <c r="P15" i="4"/>
  <c r="J22" i="4"/>
  <c r="G33" i="4"/>
  <c r="C33" i="4" s="1"/>
  <c r="E32" i="4"/>
  <c r="C32" i="4" s="1"/>
  <c r="E20" i="4"/>
  <c r="C20" i="4" s="1"/>
  <c r="G36" i="4"/>
  <c r="E35" i="4"/>
  <c r="C35" i="4" s="1"/>
  <c r="E36" i="4"/>
  <c r="G16" i="4"/>
  <c r="C16" i="4" s="1"/>
  <c r="G24" i="4"/>
  <c r="C24" i="4" s="1"/>
  <c r="B31" i="4"/>
  <c r="E31" i="4" s="1"/>
  <c r="E34" i="4"/>
  <c r="C34" i="4" s="1"/>
  <c r="B30" i="4"/>
  <c r="E30" i="4" s="1"/>
  <c r="E39" i="4"/>
  <c r="C39" i="4" s="1"/>
  <c r="M15" i="4"/>
  <c r="J16" i="4"/>
  <c r="G15" i="4" l="1"/>
  <c r="C15" i="4" s="1"/>
  <c r="J15" i="4"/>
  <c r="C36" i="4"/>
  <c r="G31" i="4"/>
  <c r="C31" i="4" s="1"/>
  <c r="G30" i="4"/>
  <c r="C30" i="4" s="1"/>
</calcChain>
</file>

<file path=xl/sharedStrings.xml><?xml version="1.0" encoding="utf-8"?>
<sst xmlns="http://schemas.openxmlformats.org/spreadsheetml/2006/main" count="68" uniqueCount="38">
  <si>
    <t xml:space="preserve">CENTROS DE CUSTODIA Y CUMPLIMIENTO A NIVEL NACIONAL DEL </t>
  </si>
  <si>
    <t xml:space="preserve">INSTITUTO DE ESTUDIO INTERDISCIPLINARIOS </t>
  </si>
  <si>
    <t xml:space="preserve">DEPARTAMENTO DE ADMINISTRACIÓN </t>
  </si>
  <si>
    <t xml:space="preserve">ÁREA DE ESTADÍSTICA </t>
  </si>
  <si>
    <t xml:space="preserve">La población total hasta la fecha de adolescentes y jovenes adultos que </t>
  </si>
  <si>
    <t xml:space="preserve">se encuentran recluidos a nivel nacional en los centros de custodia y </t>
  </si>
  <si>
    <t xml:space="preserve">Centros </t>
  </si>
  <si>
    <t>Total general</t>
  </si>
  <si>
    <t>Menores</t>
  </si>
  <si>
    <t>Total menores</t>
  </si>
  <si>
    <t>Adultos</t>
  </si>
  <si>
    <t>Total adultos</t>
  </si>
  <si>
    <t xml:space="preserve">Total </t>
  </si>
  <si>
    <t>Porcentaje total</t>
  </si>
  <si>
    <t xml:space="preserve">Custodia </t>
  </si>
  <si>
    <t>Porcentaje custodia</t>
  </si>
  <si>
    <t xml:space="preserve">Cumplimiento </t>
  </si>
  <si>
    <t>Porcentaje cumplimiento</t>
  </si>
  <si>
    <t>Custodia</t>
  </si>
  <si>
    <t>Cumplimiento</t>
  </si>
  <si>
    <t>Total</t>
  </si>
  <si>
    <t xml:space="preserve">  Panamá </t>
  </si>
  <si>
    <t xml:space="preserve">    Centro de Cumplimiento de las Garzas </t>
  </si>
  <si>
    <t xml:space="preserve">    Centro de Custodia Arco Iris </t>
  </si>
  <si>
    <t xml:space="preserve">    Centro de Custodia y Cumplimiento Residencia Femenina </t>
  </si>
  <si>
    <t xml:space="preserve">  Colón </t>
  </si>
  <si>
    <t xml:space="preserve">    Centro de Custodia y Cumplimiento Basilio Lakas </t>
  </si>
  <si>
    <t xml:space="preserve">  Herrera </t>
  </si>
  <si>
    <t xml:space="preserve">     Centro de Custodia y Cumplimiento de Herrera </t>
  </si>
  <si>
    <t xml:space="preserve">  Chiriquí </t>
  </si>
  <si>
    <t xml:space="preserve">     Centro de Custodia y Cumplimiento Aurelio Granados Hijo </t>
  </si>
  <si>
    <t>Porcentaje menores</t>
  </si>
  <si>
    <t>Porcentaje adultos</t>
  </si>
  <si>
    <t xml:space="preserve">INFORME SEMANAL ESTADÍSTICO DE LA POBLACIÓN DE LOS </t>
  </si>
  <si>
    <t>….</t>
  </si>
  <si>
    <t>.</t>
  </si>
  <si>
    <t>SEMANA DEL  21 AL 27  FEBRERO, 2026</t>
  </si>
  <si>
    <t>cumplimiento hace un total de 619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</si>
</sst>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rgb="FF000000"/>
      <name val="Calibri"/>
      <family val="2"/>
    </font>
    <font>
      <b/>
      <sz val="11"/>
      <color rgb="FF000000"/>
      <name val="Arial Narrow"/>
      <family val="2"/>
    </font>
    <font>
      <sz val="11"/>
      <color rgb="FF000000"/>
      <name val="Arial Narrow"/>
      <family val="2"/>
    </font>
    <font>
      <b/>
      <sz val="11"/>
      <color rgb="FFFFFFFF"/>
      <name val="Arial Narrow"/>
      <family val="2"/>
    </font>
    <font>
      <b/>
      <u/>
      <sz val="11"/>
      <color rgb="FF000000"/>
      <name val="Arial Narrow"/>
      <family val="2"/>
    </font>
  </fonts>
  <fills count="3">
    <fill>
      <patternFill patternType="none"/>
    </fill>
    <fill>
      <patternFill patternType="gray125"/>
    </fill>
    <fill>
      <patternFill patternType="solid">
        <fgColor rgb="FF104861"/>
        <bgColor rgb="FF104861"/>
      </patternFill>
    </fill>
  </fills>
  <borders count="12">
    <border>
      <left/>
      <right/>
      <top/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0" xfId="0"/>
    <xf numFmtId="0" fontId="1" fillId="0" borderId="0" xfId="0" applyFont="1" applyAlignment="1">
      <alignment horizontal="center"/>
    </xf>
    <xf numFmtId="0" fontId="1" fillId="0" borderId="0" xfId="0" applyFont="1"/>
    <xf numFmtId="0" fontId="2" fillId="0" borderId="0" xfId="0" applyFont="1"/>
    <xf numFmtId="0" fontId="1" fillId="0" borderId="0" xfId="0" applyFont="1" applyAlignment="1">
      <alignment horizontal="center" vertical="center" wrapText="1"/>
    </xf>
    <xf numFmtId="0" fontId="2" fillId="0" borderId="0" xfId="0" applyFont="1"/>
    <xf numFmtId="0" fontId="2" fillId="0" borderId="0" xfId="0" applyFont="1" applyAlignment="1">
      <alignment horizontal="center"/>
    </xf>
    <xf numFmtId="0" fontId="3" fillId="2" borderId="6" xfId="0" applyFont="1" applyFill="1" applyBorder="1" applyAlignment="1">
      <alignment horizontal="center" vertical="center"/>
    </xf>
    <xf numFmtId="0" fontId="3" fillId="2" borderId="7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/>
    </xf>
    <xf numFmtId="0" fontId="3" fillId="2" borderId="5" xfId="0" applyFont="1" applyFill="1" applyBorder="1" applyAlignment="1">
      <alignment horizontal="center" vertical="center"/>
    </xf>
    <xf numFmtId="0" fontId="3" fillId="2" borderId="11" xfId="0" applyFont="1" applyFill="1" applyBorder="1" applyAlignment="1">
      <alignment horizontal="center" vertical="center" wrapText="1"/>
    </xf>
    <xf numFmtId="0" fontId="3" fillId="2" borderId="5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 wrapText="1"/>
    </xf>
    <xf numFmtId="0" fontId="3" fillId="2" borderId="9" xfId="0" applyFont="1" applyFill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/>
    </xf>
    <xf numFmtId="0" fontId="4" fillId="0" borderId="7" xfId="0" applyFont="1" applyBorder="1" applyAlignment="1">
      <alignment horizontal="right" vertical="center"/>
    </xf>
    <xf numFmtId="10" fontId="4" fillId="0" borderId="8" xfId="0" applyNumberFormat="1" applyFont="1" applyBorder="1" applyAlignment="1">
      <alignment horizontal="right" vertical="center"/>
    </xf>
    <xf numFmtId="10" fontId="4" fillId="0" borderId="7" xfId="0" applyNumberFormat="1" applyFont="1" applyBorder="1" applyAlignment="1">
      <alignment horizontal="right" vertical="center"/>
    </xf>
    <xf numFmtId="0" fontId="4" fillId="0" borderId="0" xfId="0" applyFont="1" applyAlignment="1">
      <alignment horizontal="center" vertical="center"/>
    </xf>
    <xf numFmtId="0" fontId="4" fillId="0" borderId="8" xfId="0" applyFont="1" applyBorder="1" applyAlignment="1">
      <alignment horizontal="right" vertical="center"/>
    </xf>
    <xf numFmtId="0" fontId="1" fillId="0" borderId="6" xfId="0" applyFont="1" applyBorder="1" applyAlignment="1">
      <alignment vertical="center"/>
    </xf>
    <xf numFmtId="0" fontId="1" fillId="0" borderId="7" xfId="0" applyFont="1" applyBorder="1" applyAlignment="1">
      <alignment horizontal="right" vertical="center"/>
    </xf>
    <xf numFmtId="10" fontId="2" fillId="0" borderId="8" xfId="0" applyNumberFormat="1" applyFont="1" applyBorder="1" applyAlignment="1">
      <alignment horizontal="right" vertical="center"/>
    </xf>
    <xf numFmtId="10" fontId="1" fillId="0" borderId="7" xfId="0" applyNumberFormat="1" applyFont="1" applyBorder="1" applyAlignment="1">
      <alignment horizontal="right" vertical="center"/>
    </xf>
    <xf numFmtId="0" fontId="1" fillId="0" borderId="0" xfId="0" applyFont="1" applyAlignment="1">
      <alignment horizontal="center" vertical="center"/>
    </xf>
    <xf numFmtId="0" fontId="1" fillId="0" borderId="8" xfId="0" applyFont="1" applyBorder="1" applyAlignment="1">
      <alignment horizontal="right" vertical="center"/>
    </xf>
    <xf numFmtId="0" fontId="2" fillId="0" borderId="6" xfId="0" applyFont="1" applyBorder="1" applyAlignment="1">
      <alignment vertical="center"/>
    </xf>
    <xf numFmtId="0" fontId="2" fillId="0" borderId="7" xfId="0" applyFont="1" applyBorder="1" applyAlignment="1">
      <alignment horizontal="right" vertical="center"/>
    </xf>
    <xf numFmtId="10" fontId="2" fillId="0" borderId="7" xfId="0" applyNumberFormat="1" applyFont="1" applyBorder="1" applyAlignment="1">
      <alignment horizontal="right" vertical="center"/>
    </xf>
    <xf numFmtId="0" fontId="2" fillId="0" borderId="0" xfId="0" applyFont="1" applyAlignment="1">
      <alignment horizontal="center" vertical="center"/>
    </xf>
    <xf numFmtId="0" fontId="2" fillId="0" borderId="1" xfId="0" applyFont="1" applyBorder="1" applyAlignment="1">
      <alignment vertical="center"/>
    </xf>
    <xf numFmtId="0" fontId="2" fillId="0" borderId="2" xfId="0" applyFont="1" applyBorder="1" applyAlignment="1">
      <alignment horizontal="right" vertical="center"/>
    </xf>
    <xf numFmtId="10" fontId="2" fillId="0" borderId="9" xfId="0" applyNumberFormat="1" applyFont="1" applyBorder="1" applyAlignment="1">
      <alignment horizontal="right" vertical="center"/>
    </xf>
    <xf numFmtId="10" fontId="2" fillId="0" borderId="2" xfId="0" applyNumberFormat="1" applyFont="1" applyBorder="1" applyAlignment="1">
      <alignment horizontal="right" vertical="center"/>
    </xf>
    <xf numFmtId="0" fontId="2" fillId="0" borderId="2" xfId="0" applyFont="1" applyBorder="1" applyAlignment="1">
      <alignment horizontal="center" vertical="center"/>
    </xf>
    <xf numFmtId="0" fontId="2" fillId="0" borderId="10" xfId="0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3"/>
    </mc:Choice>
    <mc:Fallback>
      <c:style val="3"/>
    </mc:Fallback>
  </mc:AlternateContent>
  <c:chart>
    <c:autoTitleDeleted val="1"/>
    <c:plotArea>
      <c:layout/>
      <c:doughnutChart>
        <c:varyColors val="1"/>
        <c:ser>
          <c:idx val="0"/>
          <c:order val="0"/>
          <c:dPt>
            <c:idx val="0"/>
            <c:bubble3D val="0"/>
            <c:spPr>
              <a:solidFill>
                <a:schemeClr val="accent1">
                  <a:shade val="76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1"/>
            <c:bubble3D val="0"/>
            <c:spPr>
              <a:solidFill>
                <a:schemeClr val="accent1">
                  <a:tint val="77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anchor="ctr" anchorCtr="1"/>
              <a:lstStyle/>
              <a:p>
                <a:pPr>
                  <a:defRPr sz="1050" b="1" i="0" u="none" strike="noStrike" kern="1200" baseline="0">
                    <a:solidFill>
                      <a:schemeClr val="bg1"/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endParaRPr lang="es-PA"/>
              </a:p>
            </c:txPr>
            <c:showLegendKey val="0"/>
            <c:showVal val="0"/>
            <c:showCatName val="1"/>
            <c:showSerName val="0"/>
            <c:showPercent val="1"/>
            <c:showBubbleSize val="0"/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 xmlns:c16r2="http://schemas.microsoft.com/office/drawing/2015/06/chart">
              <c:ext xmlns:c15="http://schemas.microsoft.com/office/drawing/2012/chart" uri="{CE6537A1-D6FC-4f65-9D91-7224C49458BB}">
                <c15:layout/>
              </c:ext>
            </c:extLst>
          </c:dLbls>
          <c:cat>
            <c:strRef>
              <c:f>('Formato 21 A 27'!$D$29,'Formato 21 A 27'!$F$29)</c:f>
              <c:strCache>
                <c:ptCount val="2"/>
                <c:pt idx="0">
                  <c:v>Menores</c:v>
                </c:pt>
                <c:pt idx="1">
                  <c:v>Adultos</c:v>
                </c:pt>
              </c:strCache>
            </c:strRef>
          </c:cat>
          <c:val>
            <c:numRef>
              <c:f>('Formato 21 A 27'!$D$30,'Formato 21 A 27'!$F$30)</c:f>
              <c:numCache>
                <c:formatCode>General</c:formatCode>
                <c:ptCount val="2"/>
                <c:pt idx="0">
                  <c:v>243</c:v>
                </c:pt>
                <c:pt idx="1">
                  <c:v>376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0-ECE0-49D6-9069-7667B31B5B41}"/>
            </c:ext>
          </c:extLst>
        </c:ser>
        <c:dLbls>
          <c:showLegendKey val="0"/>
          <c:showVal val="0"/>
          <c:showCatName val="0"/>
          <c:showSerName val="0"/>
          <c:showPercent val="1"/>
          <c:showBubbleSize val="0"/>
          <c:showLeaderLines val="1"/>
        </c:dLbls>
        <c:firstSliceAng val="0"/>
        <c:holeSize val="50"/>
      </c:doughnutChart>
      <c:spPr>
        <a:noFill/>
        <a:ln>
          <a:noFill/>
        </a:ln>
        <a:effectLst/>
      </c:spPr>
    </c:plotArea>
    <c:plotVisOnly val="1"/>
    <c:dispBlanksAs val="gap"/>
    <c:showDLblsOverMax val="0"/>
    <c:extLst xmlns:c16r2="http://schemas.microsoft.com/office/drawing/2015/06/chart"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 sz="1050">
          <a:solidFill>
            <a:schemeClr val="bg1"/>
          </a:solidFill>
          <a:latin typeface="Arial" panose="020B0604020202020204" pitchFamily="34" charset="0"/>
          <a:cs typeface="Arial" panose="020B0604020202020204" pitchFamily="34" charset="0"/>
        </a:defRPr>
      </a:pPr>
      <a:endParaRPr lang="es-PA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barChart>
        <c:barDir val="col"/>
        <c:grouping val="clustered"/>
        <c:varyColors val="0"/>
        <c:ser>
          <c:idx val="0"/>
          <c:order val="0"/>
          <c:spPr>
            <a:gradFill rotWithShape="1">
              <a:gsLst>
                <a:gs pos="0">
                  <a:schemeClr val="accent1">
                    <a:satMod val="103000"/>
                    <a:lumMod val="102000"/>
                    <a:tint val="94000"/>
                  </a:schemeClr>
                </a:gs>
                <a:gs pos="50000">
                  <a:schemeClr val="accent1">
                    <a:satMod val="110000"/>
                    <a:lumMod val="100000"/>
                    <a:shade val="100000"/>
                  </a:schemeClr>
                </a:gs>
                <a:gs pos="100000">
                  <a:schemeClr val="accent1">
                    <a:lumMod val="99000"/>
                    <a:satMod val="120000"/>
                    <a:shade val="78000"/>
                  </a:schemeClr>
                </a:gs>
              </a:gsLst>
              <a:lin ang="5400000" scaled="0"/>
            </a:gradFill>
            <a:ln>
              <a:noFill/>
            </a:ln>
            <a:effectLst>
              <a:outerShdw blurRad="57150" dist="19050" dir="5400000" algn="ctr" rotWithShape="0">
                <a:srgbClr val="000000">
                  <a:alpha val="63000"/>
                </a:srgbClr>
              </a:outerShdw>
            </a:effectLst>
            <a:scene3d>
              <a:camera prst="orthographicFront"/>
              <a:lightRig rig="threePt" dir="t"/>
            </a:scene3d>
            <a:sp3d prstMaterial="plastic">
              <a:bevelT w="63500"/>
              <a:bevelB w="82550"/>
            </a:sp3d>
          </c:spPr>
          <c:invertIfNegative val="0"/>
          <c:dPt>
            <c:idx val="3"/>
            <c:invertIfNegative val="0"/>
            <c:bubble3D val="0"/>
            <c:spPr>
              <a:gradFill rotWithShape="1">
                <a:gsLst>
                  <a:gs pos="0">
                    <a:schemeClr val="accent1"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1"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1"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solidFill>
                  <a:srgbClr val="000000"/>
                </a:solidFill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  <a:scene3d>
                <a:camera prst="orthographicFront"/>
                <a:lightRig rig="threePt" dir="t"/>
              </a:scene3d>
              <a:sp3d prstMaterial="plastic">
                <a:bevelT w="63500"/>
                <a:bevelB w="82550"/>
              </a:sp3d>
            </c:spPr>
            <c:extLst xmlns:c16r2="http://schemas.microsoft.com/office/drawing/2015/06/chart">
              <c:ext xmlns:c16="http://schemas.microsoft.com/office/drawing/2014/chart" uri="{C3380CC4-5D6E-409C-BE32-E72D297353CC}">
                <c16:uniqueId val="{00000004-BAFC-40BA-8DB4-22DECDB30755}"/>
              </c:ext>
            </c:extLst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/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endParaRPr lang="es-PA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 xmlns:c16r2="http://schemas.microsoft.com/office/drawing/2015/06/chart"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multiLvlStrRef>
              <c:f>('Formato 21 A 27'!$K$13:$L$14,'Formato 21 A 27'!$N$13:$O$14)</c:f>
              <c:multiLvlStrCache>
                <c:ptCount val="4"/>
                <c:lvl>
                  <c:pt idx="0">
                    <c:v>Custodia</c:v>
                  </c:pt>
                  <c:pt idx="1">
                    <c:v>Cumplimiento</c:v>
                  </c:pt>
                  <c:pt idx="2">
                    <c:v>Custodia</c:v>
                  </c:pt>
                  <c:pt idx="3">
                    <c:v>Cumplimiento</c:v>
                  </c:pt>
                </c:lvl>
                <c:lvl>
                  <c:pt idx="0">
                    <c:v>Menores</c:v>
                  </c:pt>
                  <c:pt idx="2">
                    <c:v>Adultos</c:v>
                  </c:pt>
                </c:lvl>
              </c:multiLvlStrCache>
            </c:multiLvlStrRef>
          </c:cat>
          <c:val>
            <c:numRef>
              <c:f>('Formato 21 A 27'!$K$15:$L$15,'Formato 21 A 27'!$N$15:$O$15)</c:f>
              <c:numCache>
                <c:formatCode>General</c:formatCode>
                <c:ptCount val="4"/>
                <c:pt idx="0">
                  <c:v>122</c:v>
                </c:pt>
                <c:pt idx="1">
                  <c:v>121</c:v>
                </c:pt>
                <c:pt idx="2">
                  <c:v>40</c:v>
                </c:pt>
                <c:pt idx="3">
                  <c:v>336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0-BAFC-40BA-8DB4-22DECDB30755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100"/>
        <c:overlap val="-24"/>
        <c:axId val="338489072"/>
        <c:axId val="338487504"/>
      </c:barChart>
      <c:catAx>
        <c:axId val="33848907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12700" cap="flat" cmpd="sng" algn="ctr">
            <a:solidFill>
              <a:srgbClr val="000000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s-PA"/>
          </a:p>
        </c:txPr>
        <c:crossAx val="338487504"/>
        <c:crosses val="autoZero"/>
        <c:auto val="1"/>
        <c:lblAlgn val="ctr"/>
        <c:lblOffset val="100"/>
        <c:noMultiLvlLbl val="0"/>
      </c:catAx>
      <c:valAx>
        <c:axId val="338487504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>
            <a:solidFill>
              <a:srgbClr val="000000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s-PA"/>
          </a:p>
        </c:txPr>
        <c:crossAx val="338489072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  <c:extLst xmlns:c16r2="http://schemas.microsoft.com/office/drawing/2015/06/chart"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 sz="1000">
          <a:solidFill>
            <a:schemeClr val="tx1"/>
          </a:solidFill>
          <a:latin typeface="Arial" panose="020B0604020202020204" pitchFamily="34" charset="0"/>
          <a:cs typeface="Arial" panose="020B0604020202020204" pitchFamily="34" charset="0"/>
        </a:defRPr>
      </a:pPr>
      <a:endParaRPr lang="es-PA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withinLinear" id="14">
  <a:schemeClr val="accent1"/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3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12700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2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3"/>
    <cs:fontRef idx="minor">
      <a:schemeClr val="lt1"/>
    </cs:fontRef>
  </cs:dataPoint>
  <cs:dataPoint3D>
    <cs:lnRef idx="0"/>
    <cs:fillRef idx="3">
      <cs:styleClr val="auto"/>
    </cs:fillRef>
    <cs:effectRef idx="3"/>
    <cs:fontRef idx="minor">
      <a:schemeClr val="lt1"/>
    </cs:fontRef>
  </cs:dataPoint3D>
  <cs:dataPointLine>
    <cs:lnRef idx="0">
      <cs:styleClr val="auto"/>
    </cs:lnRef>
    <cs:fillRef idx="3"/>
    <cs:effectRef idx="3"/>
    <cs:fontRef idx="minor">
      <a:schemeClr val="lt1"/>
    </cs:fontRef>
    <cs:spPr>
      <a:ln w="349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3">
      <cs:styleClr val="auto"/>
    </cs:fillRef>
    <cs:effectRef idx="3"/>
    <cs:fontRef idx="minor">
      <a:schemeClr val="lt1"/>
    </cs:fontRef>
    <cs:spPr>
      <a:ln w="9525">
        <a:solidFill>
          <a:schemeClr val="phClr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3"/>
    <cs:fontRef idx="minor">
      <a:schemeClr val="lt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lt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>
    <cs:lnRef idx="0"/>
    <cs:fillRef idx="0"/>
    <cs:effectRef idx="0"/>
    <cs:fontRef idx="minor">
      <a:schemeClr val="lt1"/>
    </cs:fontRef>
  </cs:plotArea>
  <cs:plotArea3D>
    <cs:lnRef idx="0"/>
    <cs:fillRef idx="0"/>
    <cs:effectRef idx="0"/>
    <cs:fontRef idx="minor">
      <a:schemeClr val="lt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12700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600" b="1" kern="1200" baseline="0"/>
  </cs:title>
  <cs:trendline>
    <cs:lnRef idx="0">
      <cs:styleClr val="auto"/>
    </cs:lnRef>
    <cs:fillRef idx="0"/>
    <cs:effectRef idx="0"/>
    <cs:fontRef idx="minor">
      <a:schemeClr val="lt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lt1"/>
    </cs:fontRef>
  </cs:wall>
</cs:chartStyl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60739</xdr:colOff>
      <xdr:row>40</xdr:row>
      <xdr:rowOff>146879</xdr:rowOff>
    </xdr:from>
    <xdr:to>
      <xdr:col>4</xdr:col>
      <xdr:colOff>883477</xdr:colOff>
      <xdr:row>59</xdr:row>
      <xdr:rowOff>138043</xdr:rowOff>
    </xdr:to>
    <xdr:graphicFrame macro="">
      <xdr:nvGraphicFramePr>
        <xdr:cNvPr id="2" name="Gráfico 1">
          <a:extLst>
            <a:ext uri="{FF2B5EF4-FFF2-40B4-BE49-F238E27FC236}">
              <a16:creationId xmlns="" xmlns:a16="http://schemas.microsoft.com/office/drawing/2014/main" id="{AC700E2D-65AF-0BCE-E2B7-4213B5AF70C5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8</xdr:col>
      <xdr:colOff>88347</xdr:colOff>
      <xdr:row>26</xdr:row>
      <xdr:rowOff>77855</xdr:rowOff>
    </xdr:from>
    <xdr:to>
      <xdr:col>14</xdr:col>
      <xdr:colOff>579783</xdr:colOff>
      <xdr:row>49</xdr:row>
      <xdr:rowOff>96629</xdr:rowOff>
    </xdr:to>
    <xdr:graphicFrame macro="">
      <xdr:nvGraphicFramePr>
        <xdr:cNvPr id="3" name="Gráfico 2">
          <a:extLst>
            <a:ext uri="{FF2B5EF4-FFF2-40B4-BE49-F238E27FC236}">
              <a16:creationId xmlns="" xmlns:a16="http://schemas.microsoft.com/office/drawing/2014/main" id="{1DFFB942-57B1-A43D-CCC9-D493A1839405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P51"/>
  <sheetViews>
    <sheetView showGridLines="0" tabSelected="1" topLeftCell="A13" zoomScale="69" workbookViewId="0">
      <selection activeCell="E44" sqref="E44"/>
    </sheetView>
  </sheetViews>
  <sheetFormatPr baseColWidth="10" defaultRowHeight="16.5" x14ac:dyDescent="0.3"/>
  <cols>
    <col min="1" max="1" width="58.28515625" style="4" bestFit="1" customWidth="1"/>
    <col min="2" max="2" width="10.7109375" style="4" bestFit="1" customWidth="1"/>
    <col min="3" max="3" width="14.28515625" style="4" customWidth="1"/>
    <col min="4" max="4" width="14" style="4" customWidth="1"/>
    <col min="5" max="5" width="20" style="4" customWidth="1"/>
    <col min="6" max="6" width="15.85546875" style="4" bestFit="1" customWidth="1"/>
    <col min="7" max="7" width="17" style="4" customWidth="1"/>
    <col min="8" max="8" width="11.42578125" style="4" customWidth="1"/>
    <col min="9" max="9" width="58.28515625" style="4" bestFit="1" customWidth="1"/>
    <col min="10" max="10" width="10.7109375" style="4" customWidth="1"/>
    <col min="11" max="11" width="11.42578125" style="4" customWidth="1"/>
    <col min="12" max="12" width="14.7109375" style="4" bestFit="1" customWidth="1"/>
    <col min="13" max="14" width="11.42578125" style="4" customWidth="1"/>
    <col min="15" max="15" width="15.28515625" style="4" bestFit="1" customWidth="1"/>
    <col min="16" max="16" width="11.42578125" style="4" customWidth="1"/>
    <col min="17" max="16384" width="11.42578125" style="1"/>
  </cols>
  <sheetData>
    <row r="1" spans="1:16" x14ac:dyDescent="0.3">
      <c r="A1" s="2" t="s">
        <v>33</v>
      </c>
      <c r="B1" s="2"/>
      <c r="C1" s="2"/>
      <c r="D1" s="2"/>
      <c r="E1" s="3"/>
      <c r="I1" s="4" t="s">
        <v>35</v>
      </c>
      <c r="K1" s="3"/>
      <c r="L1" s="3"/>
    </row>
    <row r="2" spans="1:16" x14ac:dyDescent="0.3">
      <c r="A2" s="2" t="s">
        <v>0</v>
      </c>
      <c r="B2" s="2"/>
      <c r="C2" s="2"/>
      <c r="D2" s="2"/>
      <c r="E2" s="3"/>
      <c r="I2" s="5"/>
      <c r="J2" s="5"/>
      <c r="K2" s="5"/>
      <c r="L2" s="5"/>
      <c r="M2" s="5"/>
      <c r="N2" s="5"/>
    </row>
    <row r="3" spans="1:16" x14ac:dyDescent="0.3">
      <c r="A3" s="2" t="s">
        <v>1</v>
      </c>
      <c r="B3" s="2"/>
      <c r="C3" s="2"/>
      <c r="D3" s="2"/>
      <c r="E3" s="3"/>
      <c r="I3" s="3"/>
    </row>
    <row r="4" spans="1:16" x14ac:dyDescent="0.3">
      <c r="I4" s="3"/>
    </row>
    <row r="5" spans="1:16" x14ac:dyDescent="0.3">
      <c r="A5" s="2" t="s">
        <v>2</v>
      </c>
      <c r="B5" s="2"/>
      <c r="C5" s="2"/>
      <c r="D5" s="2"/>
      <c r="E5" s="3"/>
      <c r="I5" s="3"/>
    </row>
    <row r="6" spans="1:16" x14ac:dyDescent="0.3">
      <c r="A6" s="2" t="s">
        <v>3</v>
      </c>
      <c r="B6" s="2"/>
      <c r="C6" s="2"/>
      <c r="D6" s="2"/>
      <c r="E6" s="3"/>
      <c r="I6" s="3"/>
    </row>
    <row r="7" spans="1:16" x14ac:dyDescent="0.3">
      <c r="A7" s="2" t="s">
        <v>36</v>
      </c>
      <c r="B7" s="2"/>
      <c r="C7" s="2"/>
      <c r="D7" s="2"/>
      <c r="E7" s="3"/>
      <c r="I7" s="3"/>
    </row>
    <row r="8" spans="1:16" x14ac:dyDescent="0.3">
      <c r="A8" s="3"/>
      <c r="B8" s="3"/>
      <c r="C8" s="3"/>
      <c r="D8" s="3"/>
      <c r="E8" s="3"/>
      <c r="I8" s="3"/>
    </row>
    <row r="9" spans="1:16" x14ac:dyDescent="0.3">
      <c r="A9" s="2" t="s">
        <v>4</v>
      </c>
      <c r="B9" s="2"/>
      <c r="C9" s="2"/>
      <c r="D9" s="2"/>
      <c r="E9" s="2"/>
      <c r="I9" s="6"/>
      <c r="J9" s="6"/>
      <c r="K9" s="6"/>
      <c r="L9" s="6"/>
      <c r="M9" s="6"/>
      <c r="N9" s="3"/>
    </row>
    <row r="10" spans="1:16" x14ac:dyDescent="0.3">
      <c r="A10" s="2" t="s">
        <v>5</v>
      </c>
      <c r="B10" s="2"/>
      <c r="C10" s="2"/>
      <c r="D10" s="2"/>
      <c r="E10" s="2"/>
    </row>
    <row r="11" spans="1:16" x14ac:dyDescent="0.3">
      <c r="A11" s="2" t="s">
        <v>37</v>
      </c>
      <c r="B11" s="2"/>
      <c r="C11" s="2"/>
      <c r="D11" s="2"/>
      <c r="E11" s="2"/>
    </row>
    <row r="12" spans="1:16" x14ac:dyDescent="0.3">
      <c r="A12" s="6"/>
      <c r="B12" s="6"/>
      <c r="C12" s="6"/>
      <c r="D12" s="6"/>
      <c r="E12" s="7"/>
    </row>
    <row r="13" spans="1:16" ht="15" customHeight="1" x14ac:dyDescent="0.3">
      <c r="I13" s="8" t="s">
        <v>6</v>
      </c>
      <c r="J13" s="9" t="s">
        <v>7</v>
      </c>
      <c r="K13" s="10" t="s">
        <v>8</v>
      </c>
      <c r="L13" s="11"/>
      <c r="M13" s="9" t="s">
        <v>9</v>
      </c>
      <c r="N13" s="10" t="s">
        <v>10</v>
      </c>
      <c r="O13" s="11"/>
      <c r="P13" s="12" t="s">
        <v>11</v>
      </c>
    </row>
    <row r="14" spans="1:16" ht="33.950000000000003" customHeight="1" x14ac:dyDescent="0.3">
      <c r="A14" s="13" t="s">
        <v>6</v>
      </c>
      <c r="B14" s="14" t="s">
        <v>12</v>
      </c>
      <c r="C14" s="15" t="s">
        <v>13</v>
      </c>
      <c r="D14" s="14" t="s">
        <v>14</v>
      </c>
      <c r="E14" s="16" t="s">
        <v>15</v>
      </c>
      <c r="F14" s="14" t="s">
        <v>16</v>
      </c>
      <c r="G14" s="16" t="s">
        <v>17</v>
      </c>
      <c r="I14" s="17"/>
      <c r="J14" s="18"/>
      <c r="K14" s="14" t="s">
        <v>18</v>
      </c>
      <c r="L14" s="14" t="s">
        <v>19</v>
      </c>
      <c r="M14" s="18"/>
      <c r="N14" s="14" t="s">
        <v>18</v>
      </c>
      <c r="O14" s="14" t="s">
        <v>19</v>
      </c>
      <c r="P14" s="19"/>
    </row>
    <row r="15" spans="1:16" x14ac:dyDescent="0.3">
      <c r="A15" s="20" t="s">
        <v>20</v>
      </c>
      <c r="B15" s="21">
        <f>D15+F15</f>
        <v>619</v>
      </c>
      <c r="C15" s="22">
        <f>E15+G15</f>
        <v>1</v>
      </c>
      <c r="D15" s="21">
        <f>D16+D20+D22+D24</f>
        <v>162</v>
      </c>
      <c r="E15" s="23">
        <f t="shared" ref="E15:E25" si="0">D15/B15</f>
        <v>0.26171243941841682</v>
      </c>
      <c r="F15" s="21">
        <f>F16+F20+F22+F24</f>
        <v>457</v>
      </c>
      <c r="G15" s="23">
        <f t="shared" ref="G15:G25" si="1">F15/B15</f>
        <v>0.73828756058158318</v>
      </c>
      <c r="I15" s="20" t="s">
        <v>20</v>
      </c>
      <c r="J15" s="24">
        <f t="shared" ref="J15:J25" si="2">M15+P15</f>
        <v>619</v>
      </c>
      <c r="K15" s="21">
        <f>K16+K20+K22+K24</f>
        <v>122</v>
      </c>
      <c r="L15" s="21">
        <f>L16+L20+L22+L24</f>
        <v>121</v>
      </c>
      <c r="M15" s="21">
        <f>M16+M20+M22+M24</f>
        <v>243</v>
      </c>
      <c r="N15" s="21">
        <f>N16+N20+N22+N24</f>
        <v>40</v>
      </c>
      <c r="O15" s="21">
        <f>O16+O20+O22+O24</f>
        <v>336</v>
      </c>
      <c r="P15" s="25">
        <f t="shared" ref="P15:P25" si="3">N15+O15</f>
        <v>376</v>
      </c>
    </row>
    <row r="16" spans="1:16" x14ac:dyDescent="0.3">
      <c r="A16" s="26" t="s">
        <v>21</v>
      </c>
      <c r="B16" s="27">
        <f>SUM(B17:B19)</f>
        <v>342</v>
      </c>
      <c r="C16" s="28">
        <f t="shared" ref="C16:C25" si="4">E16+G16</f>
        <v>1</v>
      </c>
      <c r="D16" s="27">
        <f>SUM(D17:D19)</f>
        <v>100</v>
      </c>
      <c r="E16" s="29">
        <f t="shared" si="0"/>
        <v>0.29239766081871343</v>
      </c>
      <c r="F16" s="27">
        <f>SUM(F17:F19)</f>
        <v>242</v>
      </c>
      <c r="G16" s="29">
        <f t="shared" si="1"/>
        <v>0.70760233918128657</v>
      </c>
      <c r="I16" s="26" t="s">
        <v>21</v>
      </c>
      <c r="J16" s="30">
        <f t="shared" si="2"/>
        <v>342</v>
      </c>
      <c r="K16" s="27">
        <f>SUM(K17:K19)</f>
        <v>82</v>
      </c>
      <c r="L16" s="27">
        <f>SUM(L17:L19)</f>
        <v>63</v>
      </c>
      <c r="M16" s="27">
        <f>SUM(M17:M19)</f>
        <v>145</v>
      </c>
      <c r="N16" s="27">
        <f>SUM(N17:N19)</f>
        <v>18</v>
      </c>
      <c r="O16" s="27">
        <f>SUM(O17:O19)</f>
        <v>179</v>
      </c>
      <c r="P16" s="31">
        <f t="shared" si="3"/>
        <v>197</v>
      </c>
    </row>
    <row r="17" spans="1:16" x14ac:dyDescent="0.3">
      <c r="A17" s="32" t="s">
        <v>22</v>
      </c>
      <c r="B17" s="33">
        <f>D17+F17</f>
        <v>234</v>
      </c>
      <c r="C17" s="28">
        <f t="shared" si="4"/>
        <v>1</v>
      </c>
      <c r="D17" s="33">
        <v>0</v>
      </c>
      <c r="E17" s="34">
        <f t="shared" si="0"/>
        <v>0</v>
      </c>
      <c r="F17" s="33">
        <v>234</v>
      </c>
      <c r="G17" s="34">
        <f t="shared" si="1"/>
        <v>1</v>
      </c>
      <c r="I17" s="32" t="s">
        <v>22</v>
      </c>
      <c r="J17" s="35">
        <f t="shared" si="2"/>
        <v>234</v>
      </c>
      <c r="K17" s="33">
        <v>0</v>
      </c>
      <c r="L17" s="33">
        <v>63</v>
      </c>
      <c r="M17" s="33">
        <f>K17+L17</f>
        <v>63</v>
      </c>
      <c r="N17" s="33">
        <v>0</v>
      </c>
      <c r="O17" s="33">
        <v>171</v>
      </c>
      <c r="P17" s="4">
        <f t="shared" si="3"/>
        <v>171</v>
      </c>
    </row>
    <row r="18" spans="1:16" x14ac:dyDescent="0.3">
      <c r="A18" s="32" t="s">
        <v>23</v>
      </c>
      <c r="B18" s="33">
        <f>D18+F18</f>
        <v>99</v>
      </c>
      <c r="C18" s="28">
        <f t="shared" si="4"/>
        <v>1</v>
      </c>
      <c r="D18" s="33">
        <v>99</v>
      </c>
      <c r="E18" s="34">
        <f t="shared" si="0"/>
        <v>1</v>
      </c>
      <c r="F18" s="33">
        <v>0</v>
      </c>
      <c r="G18" s="34">
        <f t="shared" si="1"/>
        <v>0</v>
      </c>
      <c r="I18" s="32" t="s">
        <v>23</v>
      </c>
      <c r="J18" s="35">
        <f t="shared" si="2"/>
        <v>99</v>
      </c>
      <c r="K18" s="33">
        <v>82</v>
      </c>
      <c r="L18" s="33">
        <v>0</v>
      </c>
      <c r="M18" s="33">
        <f>K18+L18</f>
        <v>82</v>
      </c>
      <c r="N18" s="33">
        <v>17</v>
      </c>
      <c r="O18" s="33">
        <v>0</v>
      </c>
      <c r="P18" s="4">
        <f t="shared" si="3"/>
        <v>17</v>
      </c>
    </row>
    <row r="19" spans="1:16" x14ac:dyDescent="0.3">
      <c r="A19" s="32" t="s">
        <v>24</v>
      </c>
      <c r="B19" s="33">
        <f>D19+F19</f>
        <v>9</v>
      </c>
      <c r="C19" s="28">
        <f t="shared" si="4"/>
        <v>1</v>
      </c>
      <c r="D19" s="33">
        <v>1</v>
      </c>
      <c r="E19" s="34">
        <f t="shared" si="0"/>
        <v>0.1111111111111111</v>
      </c>
      <c r="F19" s="33">
        <v>8</v>
      </c>
      <c r="G19" s="34">
        <f t="shared" si="1"/>
        <v>0.88888888888888884</v>
      </c>
      <c r="I19" s="32" t="s">
        <v>24</v>
      </c>
      <c r="J19" s="35">
        <f t="shared" si="2"/>
        <v>9</v>
      </c>
      <c r="K19" s="33">
        <v>0</v>
      </c>
      <c r="L19" s="33">
        <v>0</v>
      </c>
      <c r="M19" s="33">
        <f>K19+L19</f>
        <v>0</v>
      </c>
      <c r="N19" s="33">
        <v>1</v>
      </c>
      <c r="O19" s="33">
        <v>8</v>
      </c>
      <c r="P19" s="4">
        <f t="shared" si="3"/>
        <v>9</v>
      </c>
    </row>
    <row r="20" spans="1:16" x14ac:dyDescent="0.3">
      <c r="A20" s="26" t="s">
        <v>25</v>
      </c>
      <c r="B20" s="27">
        <f>B21</f>
        <v>132</v>
      </c>
      <c r="C20" s="28">
        <f t="shared" si="4"/>
        <v>1</v>
      </c>
      <c r="D20" s="27">
        <f>D21</f>
        <v>30</v>
      </c>
      <c r="E20" s="29">
        <f t="shared" si="0"/>
        <v>0.22727272727272727</v>
      </c>
      <c r="F20" s="27">
        <f>F21</f>
        <v>102</v>
      </c>
      <c r="G20" s="29">
        <f t="shared" si="1"/>
        <v>0.77272727272727271</v>
      </c>
      <c r="I20" s="26" t="s">
        <v>25</v>
      </c>
      <c r="J20" s="30">
        <f t="shared" si="2"/>
        <v>132</v>
      </c>
      <c r="K20" s="27">
        <f>K21</f>
        <v>22</v>
      </c>
      <c r="L20" s="27">
        <f>L21</f>
        <v>34</v>
      </c>
      <c r="M20" s="27">
        <f>M21</f>
        <v>56</v>
      </c>
      <c r="N20" s="27">
        <f>N21</f>
        <v>8</v>
      </c>
      <c r="O20" s="27">
        <f>O21</f>
        <v>68</v>
      </c>
      <c r="P20" s="3">
        <f t="shared" si="3"/>
        <v>76</v>
      </c>
    </row>
    <row r="21" spans="1:16" ht="15" customHeight="1" x14ac:dyDescent="0.3">
      <c r="A21" s="32" t="s">
        <v>26</v>
      </c>
      <c r="B21" s="33">
        <f>D21+F21</f>
        <v>132</v>
      </c>
      <c r="C21" s="28">
        <f t="shared" si="4"/>
        <v>1</v>
      </c>
      <c r="D21" s="33">
        <v>30</v>
      </c>
      <c r="E21" s="34">
        <f t="shared" si="0"/>
        <v>0.22727272727272727</v>
      </c>
      <c r="F21" s="33">
        <v>102</v>
      </c>
      <c r="G21" s="34">
        <f t="shared" si="1"/>
        <v>0.77272727272727271</v>
      </c>
      <c r="I21" s="32" t="s">
        <v>26</v>
      </c>
      <c r="J21" s="35">
        <f t="shared" si="2"/>
        <v>132</v>
      </c>
      <c r="K21" s="33">
        <v>22</v>
      </c>
      <c r="L21" s="33">
        <v>34</v>
      </c>
      <c r="M21" s="33">
        <f>K21+L21</f>
        <v>56</v>
      </c>
      <c r="N21" s="33">
        <v>8</v>
      </c>
      <c r="O21" s="33">
        <v>68</v>
      </c>
      <c r="P21" s="4">
        <f t="shared" si="3"/>
        <v>76</v>
      </c>
    </row>
    <row r="22" spans="1:16" x14ac:dyDescent="0.3">
      <c r="A22" s="26" t="s">
        <v>27</v>
      </c>
      <c r="B22" s="27">
        <f>B23</f>
        <v>46</v>
      </c>
      <c r="C22" s="28">
        <f t="shared" si="4"/>
        <v>1</v>
      </c>
      <c r="D22" s="27">
        <f>D23</f>
        <v>8</v>
      </c>
      <c r="E22" s="29">
        <f t="shared" si="0"/>
        <v>0.17391304347826086</v>
      </c>
      <c r="F22" s="27">
        <f>F23</f>
        <v>38</v>
      </c>
      <c r="G22" s="29">
        <f t="shared" si="1"/>
        <v>0.82608695652173914</v>
      </c>
      <c r="I22" s="26" t="s">
        <v>27</v>
      </c>
      <c r="J22" s="30">
        <f t="shared" si="2"/>
        <v>46</v>
      </c>
      <c r="K22" s="27">
        <f>K23</f>
        <v>5</v>
      </c>
      <c r="L22" s="27">
        <f>L23</f>
        <v>8</v>
      </c>
      <c r="M22" s="27">
        <f>M23</f>
        <v>13</v>
      </c>
      <c r="N22" s="27">
        <f>N23</f>
        <v>3</v>
      </c>
      <c r="O22" s="27">
        <f>O23</f>
        <v>30</v>
      </c>
      <c r="P22" s="3">
        <f t="shared" si="3"/>
        <v>33</v>
      </c>
    </row>
    <row r="23" spans="1:16" x14ac:dyDescent="0.3">
      <c r="A23" s="32" t="s">
        <v>28</v>
      </c>
      <c r="B23" s="33">
        <f>D23+F23</f>
        <v>46</v>
      </c>
      <c r="C23" s="28">
        <f t="shared" si="4"/>
        <v>1</v>
      </c>
      <c r="D23" s="33">
        <v>8</v>
      </c>
      <c r="E23" s="34">
        <f t="shared" si="0"/>
        <v>0.17391304347826086</v>
      </c>
      <c r="F23" s="33">
        <v>38</v>
      </c>
      <c r="G23" s="34">
        <f t="shared" si="1"/>
        <v>0.82608695652173914</v>
      </c>
      <c r="I23" s="32" t="s">
        <v>28</v>
      </c>
      <c r="J23" s="35">
        <f t="shared" si="2"/>
        <v>46</v>
      </c>
      <c r="K23" s="33">
        <v>5</v>
      </c>
      <c r="L23" s="33">
        <v>8</v>
      </c>
      <c r="M23" s="33">
        <f>K23+L23</f>
        <v>13</v>
      </c>
      <c r="N23" s="33">
        <v>3</v>
      </c>
      <c r="O23" s="33">
        <v>30</v>
      </c>
      <c r="P23" s="4">
        <f t="shared" si="3"/>
        <v>33</v>
      </c>
    </row>
    <row r="24" spans="1:16" x14ac:dyDescent="0.3">
      <c r="A24" s="26" t="s">
        <v>29</v>
      </c>
      <c r="B24" s="27">
        <f>B25</f>
        <v>99</v>
      </c>
      <c r="C24" s="28">
        <f t="shared" si="4"/>
        <v>1</v>
      </c>
      <c r="D24" s="27">
        <f>D25</f>
        <v>24</v>
      </c>
      <c r="E24" s="29">
        <f t="shared" si="0"/>
        <v>0.24242424242424243</v>
      </c>
      <c r="F24" s="27">
        <f>F25</f>
        <v>75</v>
      </c>
      <c r="G24" s="29">
        <f t="shared" si="1"/>
        <v>0.75757575757575757</v>
      </c>
      <c r="I24" s="26" t="s">
        <v>29</v>
      </c>
      <c r="J24" s="30">
        <f t="shared" si="2"/>
        <v>99</v>
      </c>
      <c r="K24" s="27">
        <f>K25</f>
        <v>13</v>
      </c>
      <c r="L24" s="27">
        <f>L25</f>
        <v>16</v>
      </c>
      <c r="M24" s="27">
        <f>M25</f>
        <v>29</v>
      </c>
      <c r="N24" s="27">
        <f>N25</f>
        <v>11</v>
      </c>
      <c r="O24" s="27">
        <f>O25</f>
        <v>59</v>
      </c>
      <c r="P24" s="3">
        <f t="shared" si="3"/>
        <v>70</v>
      </c>
    </row>
    <row r="25" spans="1:16" x14ac:dyDescent="0.3">
      <c r="A25" s="36" t="s">
        <v>30</v>
      </c>
      <c r="B25" s="37">
        <f>D25+F25</f>
        <v>99</v>
      </c>
      <c r="C25" s="38">
        <f t="shared" si="4"/>
        <v>1</v>
      </c>
      <c r="D25" s="37">
        <v>24</v>
      </c>
      <c r="E25" s="39">
        <f t="shared" si="0"/>
        <v>0.24242424242424243</v>
      </c>
      <c r="F25" s="37">
        <v>75</v>
      </c>
      <c r="G25" s="39">
        <f t="shared" si="1"/>
        <v>0.75757575757575757</v>
      </c>
      <c r="I25" s="36" t="s">
        <v>30</v>
      </c>
      <c r="J25" s="40">
        <f t="shared" si="2"/>
        <v>99</v>
      </c>
      <c r="K25" s="37">
        <v>13</v>
      </c>
      <c r="L25" s="37">
        <v>16</v>
      </c>
      <c r="M25" s="37">
        <f>K25+L25</f>
        <v>29</v>
      </c>
      <c r="N25" s="37">
        <v>11</v>
      </c>
      <c r="O25" s="37">
        <v>59</v>
      </c>
      <c r="P25" s="41">
        <f t="shared" si="3"/>
        <v>70</v>
      </c>
    </row>
    <row r="29" spans="1:16" ht="36.6" customHeight="1" x14ac:dyDescent="0.3">
      <c r="A29" s="13" t="s">
        <v>6</v>
      </c>
      <c r="B29" s="14" t="s">
        <v>12</v>
      </c>
      <c r="C29" s="15" t="s">
        <v>13</v>
      </c>
      <c r="D29" s="14" t="s">
        <v>8</v>
      </c>
      <c r="E29" s="16" t="s">
        <v>31</v>
      </c>
      <c r="F29" s="14" t="s">
        <v>10</v>
      </c>
      <c r="G29" s="16" t="s">
        <v>32</v>
      </c>
    </row>
    <row r="30" spans="1:16" x14ac:dyDescent="0.3">
      <c r="A30" s="20" t="s">
        <v>20</v>
      </c>
      <c r="B30" s="21">
        <f>D30+F30</f>
        <v>619</v>
      </c>
      <c r="C30" s="22">
        <f>E30+G30</f>
        <v>1</v>
      </c>
      <c r="D30" s="21">
        <f>D31+D35+D37+D39</f>
        <v>243</v>
      </c>
      <c r="E30" s="23">
        <f t="shared" ref="E30:E40" si="5">D30/B30</f>
        <v>0.39256865912762517</v>
      </c>
      <c r="F30" s="21">
        <f>F31+F35+F37+F39</f>
        <v>376</v>
      </c>
      <c r="G30" s="23">
        <f t="shared" ref="G30:G40" si="6">F30/B30</f>
        <v>0.60743134087237483</v>
      </c>
    </row>
    <row r="31" spans="1:16" x14ac:dyDescent="0.3">
      <c r="A31" s="26" t="s">
        <v>21</v>
      </c>
      <c r="B31" s="27">
        <f>SUM(B32:B34)</f>
        <v>342</v>
      </c>
      <c r="C31" s="28">
        <f t="shared" ref="C31:C40" si="7">E31+G31</f>
        <v>1</v>
      </c>
      <c r="D31" s="27">
        <f>SUM(D32:D34)</f>
        <v>145</v>
      </c>
      <c r="E31" s="29">
        <f t="shared" si="5"/>
        <v>0.42397660818713451</v>
      </c>
      <c r="F31" s="27">
        <f>SUM(F32:F34)</f>
        <v>197</v>
      </c>
      <c r="G31" s="29">
        <f t="shared" si="6"/>
        <v>0.57602339181286555</v>
      </c>
    </row>
    <row r="32" spans="1:16" x14ac:dyDescent="0.3">
      <c r="A32" s="32" t="s">
        <v>22</v>
      </c>
      <c r="B32" s="33">
        <f>D32+F32</f>
        <v>234</v>
      </c>
      <c r="C32" s="28">
        <f t="shared" si="7"/>
        <v>1</v>
      </c>
      <c r="D32" s="33">
        <f>K17+L17</f>
        <v>63</v>
      </c>
      <c r="E32" s="34">
        <f t="shared" si="5"/>
        <v>0.26923076923076922</v>
      </c>
      <c r="F32" s="33">
        <f>N17+O17</f>
        <v>171</v>
      </c>
      <c r="G32" s="34">
        <f t="shared" si="6"/>
        <v>0.73076923076923073</v>
      </c>
    </row>
    <row r="33" spans="1:7" x14ac:dyDescent="0.3">
      <c r="A33" s="32" t="s">
        <v>23</v>
      </c>
      <c r="B33" s="33">
        <f>D33+F33</f>
        <v>99</v>
      </c>
      <c r="C33" s="28">
        <f t="shared" si="7"/>
        <v>1</v>
      </c>
      <c r="D33" s="33">
        <v>82</v>
      </c>
      <c r="E33" s="34">
        <f t="shared" si="5"/>
        <v>0.82828282828282829</v>
      </c>
      <c r="F33" s="33">
        <f>N18+O18</f>
        <v>17</v>
      </c>
      <c r="G33" s="34">
        <f t="shared" si="6"/>
        <v>0.17171717171717171</v>
      </c>
    </row>
    <row r="34" spans="1:7" x14ac:dyDescent="0.3">
      <c r="A34" s="32" t="s">
        <v>24</v>
      </c>
      <c r="B34" s="33">
        <f>D34+F34</f>
        <v>9</v>
      </c>
      <c r="C34" s="28">
        <f t="shared" si="7"/>
        <v>1</v>
      </c>
      <c r="D34" s="33">
        <v>0</v>
      </c>
      <c r="E34" s="34">
        <f t="shared" si="5"/>
        <v>0</v>
      </c>
      <c r="F34" s="33">
        <v>9</v>
      </c>
      <c r="G34" s="34">
        <f t="shared" si="6"/>
        <v>1</v>
      </c>
    </row>
    <row r="35" spans="1:7" x14ac:dyDescent="0.3">
      <c r="A35" s="26" t="s">
        <v>25</v>
      </c>
      <c r="B35" s="27">
        <f>B36</f>
        <v>132</v>
      </c>
      <c r="C35" s="28">
        <f t="shared" si="7"/>
        <v>1</v>
      </c>
      <c r="D35" s="27">
        <f>D36</f>
        <v>56</v>
      </c>
      <c r="E35" s="29">
        <f t="shared" si="5"/>
        <v>0.42424242424242425</v>
      </c>
      <c r="F35" s="27">
        <f>F36</f>
        <v>76</v>
      </c>
      <c r="G35" s="29">
        <f t="shared" si="6"/>
        <v>0.5757575757575758</v>
      </c>
    </row>
    <row r="36" spans="1:7" x14ac:dyDescent="0.3">
      <c r="A36" s="32" t="s">
        <v>26</v>
      </c>
      <c r="B36" s="33">
        <f>D36+F36</f>
        <v>132</v>
      </c>
      <c r="C36" s="28">
        <f t="shared" si="7"/>
        <v>1</v>
      </c>
      <c r="D36" s="33">
        <f>K21+L21</f>
        <v>56</v>
      </c>
      <c r="E36" s="34">
        <f t="shared" si="5"/>
        <v>0.42424242424242425</v>
      </c>
      <c r="F36" s="33">
        <f>N21+O21</f>
        <v>76</v>
      </c>
      <c r="G36" s="34">
        <f t="shared" si="6"/>
        <v>0.5757575757575758</v>
      </c>
    </row>
    <row r="37" spans="1:7" x14ac:dyDescent="0.3">
      <c r="A37" s="26" t="s">
        <v>27</v>
      </c>
      <c r="B37" s="27">
        <f>B38</f>
        <v>46</v>
      </c>
      <c r="C37" s="28">
        <f t="shared" si="7"/>
        <v>1</v>
      </c>
      <c r="D37" s="27">
        <f>D38</f>
        <v>13</v>
      </c>
      <c r="E37" s="29">
        <f t="shared" si="5"/>
        <v>0.28260869565217389</v>
      </c>
      <c r="F37" s="27">
        <f>F38</f>
        <v>33</v>
      </c>
      <c r="G37" s="29">
        <f t="shared" si="6"/>
        <v>0.71739130434782605</v>
      </c>
    </row>
    <row r="38" spans="1:7" x14ac:dyDescent="0.3">
      <c r="A38" s="32" t="s">
        <v>28</v>
      </c>
      <c r="B38" s="33">
        <f>D38+F38</f>
        <v>46</v>
      </c>
      <c r="C38" s="28">
        <f t="shared" si="7"/>
        <v>1</v>
      </c>
      <c r="D38" s="33">
        <v>13</v>
      </c>
      <c r="E38" s="34">
        <f t="shared" si="5"/>
        <v>0.28260869565217389</v>
      </c>
      <c r="F38" s="33">
        <v>33</v>
      </c>
      <c r="G38" s="34">
        <f t="shared" si="6"/>
        <v>0.71739130434782605</v>
      </c>
    </row>
    <row r="39" spans="1:7" x14ac:dyDescent="0.3">
      <c r="A39" s="26" t="s">
        <v>29</v>
      </c>
      <c r="B39" s="27">
        <f>B40</f>
        <v>99</v>
      </c>
      <c r="C39" s="28">
        <f t="shared" si="7"/>
        <v>1</v>
      </c>
      <c r="D39" s="27">
        <f>D40</f>
        <v>29</v>
      </c>
      <c r="E39" s="29">
        <f t="shared" si="5"/>
        <v>0.29292929292929293</v>
      </c>
      <c r="F39" s="27">
        <f>F40</f>
        <v>70</v>
      </c>
      <c r="G39" s="29">
        <f t="shared" si="6"/>
        <v>0.70707070707070707</v>
      </c>
    </row>
    <row r="40" spans="1:7" x14ac:dyDescent="0.3">
      <c r="A40" s="36" t="s">
        <v>30</v>
      </c>
      <c r="B40" s="37">
        <f>D40+F40</f>
        <v>99</v>
      </c>
      <c r="C40" s="38">
        <f t="shared" si="7"/>
        <v>1</v>
      </c>
      <c r="D40" s="37">
        <v>29</v>
      </c>
      <c r="E40" s="39">
        <f t="shared" si="5"/>
        <v>0.29292929292929293</v>
      </c>
      <c r="F40" s="37">
        <v>70</v>
      </c>
      <c r="G40" s="39">
        <f t="shared" si="6"/>
        <v>0.70707070707070707</v>
      </c>
    </row>
    <row r="51" spans="10:10" x14ac:dyDescent="0.3">
      <c r="J51" s="4" t="s">
        <v>34</v>
      </c>
    </row>
  </sheetData>
  <mergeCells count="17">
    <mergeCell ref="A7:D7"/>
    <mergeCell ref="A1:D1"/>
    <mergeCell ref="A2:D2"/>
    <mergeCell ref="A3:D3"/>
    <mergeCell ref="A5:D5"/>
    <mergeCell ref="A6:D6"/>
    <mergeCell ref="N13:O13"/>
    <mergeCell ref="P13:P14"/>
    <mergeCell ref="A9:E9"/>
    <mergeCell ref="I9:M9"/>
    <mergeCell ref="A10:E10"/>
    <mergeCell ref="A11:E11"/>
    <mergeCell ref="A12:D12"/>
    <mergeCell ref="I13:I14"/>
    <mergeCell ref="J13:J14"/>
    <mergeCell ref="K13:L13"/>
    <mergeCell ref="M13:M14"/>
  </mergeCells>
  <pageMargins left="0.23622047244094491" right="0.23622047244094491" top="0.74803149606299213" bottom="0.74803149606299213" header="0.31496062992125984" footer="0.31496062992125984"/>
  <pageSetup paperSize="5" scale="5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Formato 21 A 27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Abraham De Sedas M.</dc:creator>
  <cp:lastModifiedBy>Neslys Arline Barrios G.</cp:lastModifiedBy>
  <cp:lastPrinted>2026-03-11T19:15:58Z</cp:lastPrinted>
  <dcterms:created xsi:type="dcterms:W3CDTF">2025-05-14T20:37:31Z</dcterms:created>
  <dcterms:modified xsi:type="dcterms:W3CDTF">2026-03-11T19:16:17Z</dcterms:modified>
</cp:coreProperties>
</file>