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blenman\Desktop\"/>
    </mc:Choice>
  </mc:AlternateContent>
  <bookViews>
    <workbookView xWindow="0" yWindow="0" windowWidth="20490" windowHeight="9045"/>
  </bookViews>
  <sheets>
    <sheet name="Formato del 25 al 30-04-2026" sheetId="6" r:id="rId1"/>
  </sheets>
  <definedNames>
    <definedName name="_xlchart.v1.0" localSheetId="0" hidden="1">'Formato del 25 al 30-04-2026'!$K$14</definedName>
    <definedName name="_xlchart.v1.0" hidden="1">#REF!</definedName>
    <definedName name="_xlchart.v1.1" localSheetId="0" hidden="1">'Formato del 25 al 30-04-2026'!$K$15:$K$26</definedName>
    <definedName name="_xlchart.v1.1" hidden="1">#REF!</definedName>
    <definedName name="_xlchart.v1.10" localSheetId="0" hidden="1">'Formato del 25 al 30-04-2026'!$P$14</definedName>
    <definedName name="_xlchart.v1.10" hidden="1">#REF!</definedName>
    <definedName name="_xlchart.v1.11" localSheetId="0" hidden="1">'Formato del 25 al 30-04-2026'!$P$15:$P$26</definedName>
    <definedName name="_xlchart.v1.11" hidden="1">#REF!</definedName>
    <definedName name="_xlchart.v1.12" localSheetId="0" hidden="1">'Formato del 25 al 30-04-2026'!$K$14</definedName>
    <definedName name="_xlchart.v1.12" hidden="1">#REF!</definedName>
    <definedName name="_xlchart.v1.13" localSheetId="0" hidden="1">'Formato del 25 al 30-04-2026'!$K$15:$K$26</definedName>
    <definedName name="_xlchart.v1.13" hidden="1">#REF!</definedName>
    <definedName name="_xlchart.v1.14" localSheetId="0" hidden="1">'Formato del 25 al 30-04-2026'!$L$14</definedName>
    <definedName name="_xlchart.v1.14" hidden="1">#REF!</definedName>
    <definedName name="_xlchart.v1.15" localSheetId="0" hidden="1">'Formato del 25 al 30-04-2026'!$L$15:$L$26</definedName>
    <definedName name="_xlchart.v1.15" hidden="1">#REF!</definedName>
    <definedName name="_xlchart.v1.16" localSheetId="0" hidden="1">'Formato del 25 al 30-04-2026'!$M$14</definedName>
    <definedName name="_xlchart.v1.16" hidden="1">#REF!</definedName>
    <definedName name="_xlchart.v1.17" localSheetId="0" hidden="1">'Formato del 25 al 30-04-2026'!$M$15:$M$26</definedName>
    <definedName name="_xlchart.v1.17" hidden="1">#REF!</definedName>
    <definedName name="_xlchart.v1.18" localSheetId="0" hidden="1">'Formato del 25 al 30-04-2026'!$N$14</definedName>
    <definedName name="_xlchart.v1.18" hidden="1">#REF!</definedName>
    <definedName name="_xlchart.v1.19" localSheetId="0" hidden="1">'Formato del 25 al 30-04-2026'!$N$15:$N$26</definedName>
    <definedName name="_xlchart.v1.19" hidden="1">#REF!</definedName>
    <definedName name="_xlchart.v1.2" localSheetId="0" hidden="1">'Formato del 25 al 30-04-2026'!$L$14</definedName>
    <definedName name="_xlchart.v1.2" hidden="1">#REF!</definedName>
    <definedName name="_xlchart.v1.20" localSheetId="0" hidden="1">'Formato del 25 al 30-04-2026'!$O$14</definedName>
    <definedName name="_xlchart.v1.20" hidden="1">#REF!</definedName>
    <definedName name="_xlchart.v1.21" localSheetId="0" hidden="1">'Formato del 25 al 30-04-2026'!$O$15:$O$26</definedName>
    <definedName name="_xlchart.v1.21" hidden="1">#REF!</definedName>
    <definedName name="_xlchart.v1.22" localSheetId="0" hidden="1">'Formato del 25 al 30-04-2026'!$P$14</definedName>
    <definedName name="_xlchart.v1.22" hidden="1">#REF!</definedName>
    <definedName name="_xlchart.v1.23" localSheetId="0" hidden="1">'Formato del 25 al 30-04-2026'!$P$15:$P$26</definedName>
    <definedName name="_xlchart.v1.23" hidden="1">#REF!</definedName>
    <definedName name="_xlchart.v1.24" localSheetId="0" hidden="1">'Formato del 25 al 30-04-2026'!$K$14</definedName>
    <definedName name="_xlchart.v1.24" hidden="1">#REF!</definedName>
    <definedName name="_xlchart.v1.25" localSheetId="0" hidden="1">'Formato del 25 al 30-04-2026'!$K$15:$K$26</definedName>
    <definedName name="_xlchart.v1.25" hidden="1">#REF!</definedName>
    <definedName name="_xlchart.v1.26" localSheetId="0" hidden="1">'Formato del 25 al 30-04-2026'!$L$14</definedName>
    <definedName name="_xlchart.v1.26" hidden="1">#REF!</definedName>
    <definedName name="_xlchart.v1.27" localSheetId="0" hidden="1">'Formato del 25 al 30-04-2026'!$L$15:$L$26</definedName>
    <definedName name="_xlchart.v1.27" hidden="1">#REF!</definedName>
    <definedName name="_xlchart.v1.28" localSheetId="0" hidden="1">'Formato del 25 al 30-04-2026'!$M$14</definedName>
    <definedName name="_xlchart.v1.28" hidden="1">#REF!</definedName>
    <definedName name="_xlchart.v1.29" localSheetId="0" hidden="1">'Formato del 25 al 30-04-2026'!$M$15:$M$26</definedName>
    <definedName name="_xlchart.v1.29" hidden="1">#REF!</definedName>
    <definedName name="_xlchart.v1.3" localSheetId="0" hidden="1">'Formato del 25 al 30-04-2026'!$L$15:$L$26</definedName>
    <definedName name="_xlchart.v1.3" hidden="1">#REF!</definedName>
    <definedName name="_xlchart.v1.30" localSheetId="0" hidden="1">'Formato del 25 al 30-04-2026'!$N$14</definedName>
    <definedName name="_xlchart.v1.30" hidden="1">#REF!</definedName>
    <definedName name="_xlchart.v1.31" localSheetId="0" hidden="1">'Formato del 25 al 30-04-2026'!$N$15:$N$26</definedName>
    <definedName name="_xlchart.v1.31" hidden="1">#REF!</definedName>
    <definedName name="_xlchart.v1.32" localSheetId="0" hidden="1">'Formato del 25 al 30-04-2026'!$O$14</definedName>
    <definedName name="_xlchart.v1.32" hidden="1">#REF!</definedName>
    <definedName name="_xlchart.v1.33" localSheetId="0" hidden="1">'Formato del 25 al 30-04-2026'!$O$15:$O$26</definedName>
    <definedName name="_xlchart.v1.33" hidden="1">#REF!</definedName>
    <definedName name="_xlchart.v1.34" localSheetId="0" hidden="1">'Formato del 25 al 30-04-2026'!$P$14</definedName>
    <definedName name="_xlchart.v1.34" hidden="1">#REF!</definedName>
    <definedName name="_xlchart.v1.35" localSheetId="0" hidden="1">'Formato del 25 al 30-04-2026'!$P$15:$P$26</definedName>
    <definedName name="_xlchart.v1.35" hidden="1">#REF!</definedName>
    <definedName name="_xlchart.v1.36" localSheetId="0" hidden="1">'Formato del 25 al 30-04-2026'!$K$14</definedName>
    <definedName name="_xlchart.v1.36" hidden="1">#REF!</definedName>
    <definedName name="_xlchart.v1.37" localSheetId="0" hidden="1">'Formato del 25 al 30-04-2026'!$K$15:$K$26</definedName>
    <definedName name="_xlchart.v1.37" hidden="1">#REF!</definedName>
    <definedName name="_xlchart.v1.38" localSheetId="0" hidden="1">'Formato del 25 al 30-04-2026'!$L$14</definedName>
    <definedName name="_xlchart.v1.38" hidden="1">#REF!</definedName>
    <definedName name="_xlchart.v1.39" localSheetId="0" hidden="1">'Formato del 25 al 30-04-2026'!$L$15:$L$26</definedName>
    <definedName name="_xlchart.v1.39" hidden="1">#REF!</definedName>
    <definedName name="_xlchart.v1.4" localSheetId="0" hidden="1">'Formato del 25 al 30-04-2026'!$M$14</definedName>
    <definedName name="_xlchart.v1.4" hidden="1">#REF!</definedName>
    <definedName name="_xlchart.v1.40" localSheetId="0" hidden="1">'Formato del 25 al 30-04-2026'!$M$14</definedName>
    <definedName name="_xlchart.v1.40" hidden="1">#REF!</definedName>
    <definedName name="_xlchart.v1.41" localSheetId="0" hidden="1">'Formato del 25 al 30-04-2026'!$M$15:$M$26</definedName>
    <definedName name="_xlchart.v1.41" hidden="1">#REF!</definedName>
    <definedName name="_xlchart.v1.42" localSheetId="0" hidden="1">'Formato del 25 al 30-04-2026'!$N$14</definedName>
    <definedName name="_xlchart.v1.42" hidden="1">#REF!</definedName>
    <definedName name="_xlchart.v1.43" localSheetId="0" hidden="1">'Formato del 25 al 30-04-2026'!$N$15:$N$26</definedName>
    <definedName name="_xlchart.v1.43" hidden="1">#REF!</definedName>
    <definedName name="_xlchart.v1.44" localSheetId="0" hidden="1">'Formato del 25 al 30-04-2026'!$O$14</definedName>
    <definedName name="_xlchart.v1.44" hidden="1">#REF!</definedName>
    <definedName name="_xlchart.v1.45" localSheetId="0" hidden="1">'Formato del 25 al 30-04-2026'!$O$15:$O$26</definedName>
    <definedName name="_xlchart.v1.45" hidden="1">#REF!</definedName>
    <definedName name="_xlchart.v1.46" localSheetId="0" hidden="1">'Formato del 25 al 30-04-2026'!$P$14</definedName>
    <definedName name="_xlchart.v1.46" hidden="1">#REF!</definedName>
    <definedName name="_xlchart.v1.47" localSheetId="0" hidden="1">'Formato del 25 al 30-04-2026'!$P$15:$P$26</definedName>
    <definedName name="_xlchart.v1.47" hidden="1">#REF!</definedName>
    <definedName name="_xlchart.v1.5" localSheetId="0" hidden="1">'Formato del 25 al 30-04-2026'!$M$15:$M$26</definedName>
    <definedName name="_xlchart.v1.5" hidden="1">#REF!</definedName>
    <definedName name="_xlchart.v1.6" localSheetId="0" hidden="1">'Formato del 25 al 30-04-2026'!$N$14</definedName>
    <definedName name="_xlchart.v1.6" hidden="1">#REF!</definedName>
    <definedName name="_xlchart.v1.7" localSheetId="0" hidden="1">'Formato del 25 al 30-04-2026'!$N$15:$N$26</definedName>
    <definedName name="_xlchart.v1.7" hidden="1">#REF!</definedName>
    <definedName name="_xlchart.v1.8" localSheetId="0" hidden="1">'Formato del 25 al 30-04-2026'!$O$14</definedName>
    <definedName name="_xlchart.v1.8" hidden="1">#REF!</definedName>
    <definedName name="_xlchart.v1.9" localSheetId="0" hidden="1">'Formato del 25 al 30-04-2026'!$O$15:$O$26</definedName>
    <definedName name="_xlchart.v1.9" hidden="1">#REF!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2" i="6" l="1"/>
  <c r="G42" i="6" s="1"/>
  <c r="F41" i="6"/>
  <c r="D41" i="6"/>
  <c r="F40" i="6"/>
  <c r="F39" i="6" s="1"/>
  <c r="D40" i="6"/>
  <c r="D39" i="6"/>
  <c r="B38" i="6"/>
  <c r="G38" i="6" s="1"/>
  <c r="F37" i="6"/>
  <c r="D37" i="6"/>
  <c r="B36" i="6"/>
  <c r="G36" i="6" s="1"/>
  <c r="F35" i="6"/>
  <c r="D35" i="6"/>
  <c r="B35" i="6" s="1"/>
  <c r="F34" i="6"/>
  <c r="F33" i="6" s="1"/>
  <c r="D34" i="6"/>
  <c r="D33" i="6" s="1"/>
  <c r="P26" i="6"/>
  <c r="M26" i="6"/>
  <c r="B26" i="6"/>
  <c r="E26" i="6" s="1"/>
  <c r="O25" i="6"/>
  <c r="N25" i="6"/>
  <c r="P25" i="6" s="1"/>
  <c r="L25" i="6"/>
  <c r="K25" i="6"/>
  <c r="F25" i="6"/>
  <c r="D25" i="6"/>
  <c r="P24" i="6"/>
  <c r="M24" i="6"/>
  <c r="B24" i="6"/>
  <c r="E24" i="6" s="1"/>
  <c r="O23" i="6"/>
  <c r="O16" i="6" s="1"/>
  <c r="N23" i="6"/>
  <c r="P23" i="6" s="1"/>
  <c r="L23" i="6"/>
  <c r="K23" i="6"/>
  <c r="F23" i="6"/>
  <c r="D23" i="6"/>
  <c r="P22" i="6"/>
  <c r="M22" i="6"/>
  <c r="B22" i="6"/>
  <c r="G22" i="6" s="1"/>
  <c r="O21" i="6"/>
  <c r="N21" i="6"/>
  <c r="P21" i="6" s="1"/>
  <c r="L21" i="6"/>
  <c r="K21" i="6"/>
  <c r="F21" i="6"/>
  <c r="D21" i="6"/>
  <c r="P20" i="6"/>
  <c r="M20" i="6"/>
  <c r="J20" i="6" s="1"/>
  <c r="B20" i="6"/>
  <c r="G20" i="6" s="1"/>
  <c r="P19" i="6"/>
  <c r="M19" i="6"/>
  <c r="E19" i="6"/>
  <c r="B19" i="6"/>
  <c r="G19" i="6" s="1"/>
  <c r="P18" i="6"/>
  <c r="M18" i="6"/>
  <c r="J18" i="6" s="1"/>
  <c r="G18" i="6"/>
  <c r="E18" i="6"/>
  <c r="C18" i="6" s="1"/>
  <c r="O17" i="6"/>
  <c r="N17" i="6"/>
  <c r="L17" i="6"/>
  <c r="K17" i="6"/>
  <c r="F17" i="6"/>
  <c r="D17" i="6"/>
  <c r="D16" i="6" s="1"/>
  <c r="K16" i="6"/>
  <c r="B37" i="6" l="1"/>
  <c r="E37" i="6" s="1"/>
  <c r="E38" i="6"/>
  <c r="C38" i="6" s="1"/>
  <c r="G37" i="6"/>
  <c r="G26" i="6"/>
  <c r="B25" i="6"/>
  <c r="E25" i="6"/>
  <c r="G25" i="6"/>
  <c r="C26" i="6"/>
  <c r="B23" i="6"/>
  <c r="G23" i="6" s="1"/>
  <c r="G24" i="6"/>
  <c r="C24" i="6"/>
  <c r="B21" i="6"/>
  <c r="E21" i="6" s="1"/>
  <c r="E22" i="6"/>
  <c r="C22" i="6" s="1"/>
  <c r="B17" i="6"/>
  <c r="G17" i="6" s="1"/>
  <c r="E20" i="6"/>
  <c r="C20" i="6" s="1"/>
  <c r="J26" i="6"/>
  <c r="J24" i="6"/>
  <c r="D32" i="6"/>
  <c r="J22" i="6"/>
  <c r="N16" i="6"/>
  <c r="P16" i="6" s="1"/>
  <c r="L16" i="6"/>
  <c r="J19" i="6"/>
  <c r="B34" i="6"/>
  <c r="E34" i="6" s="1"/>
  <c r="C19" i="6"/>
  <c r="F32" i="6"/>
  <c r="B32" i="6" s="1"/>
  <c r="E32" i="6" s="1"/>
  <c r="G35" i="6"/>
  <c r="F16" i="6"/>
  <c r="E17" i="6"/>
  <c r="M21" i="6"/>
  <c r="J21" i="6" s="1"/>
  <c r="M23" i="6"/>
  <c r="J23" i="6" s="1"/>
  <c r="M25" i="6"/>
  <c r="J25" i="6" s="1"/>
  <c r="E35" i="6"/>
  <c r="B40" i="6"/>
  <c r="B39" i="6" s="1"/>
  <c r="E39" i="6" s="1"/>
  <c r="P17" i="6"/>
  <c r="E36" i="6"/>
  <c r="C36" i="6" s="1"/>
  <c r="B41" i="6"/>
  <c r="G41" i="6" s="1"/>
  <c r="E42" i="6"/>
  <c r="C42" i="6" s="1"/>
  <c r="M17" i="6"/>
  <c r="C37" i="6" l="1"/>
  <c r="C25" i="6"/>
  <c r="E23" i="6"/>
  <c r="C23" i="6" s="1"/>
  <c r="G21" i="6"/>
  <c r="C21" i="6" s="1"/>
  <c r="C17" i="6"/>
  <c r="G40" i="6"/>
  <c r="C35" i="6"/>
  <c r="G34" i="6"/>
  <c r="C34" i="6" s="1"/>
  <c r="B33" i="6"/>
  <c r="E40" i="6"/>
  <c r="C40" i="6" s="1"/>
  <c r="E41" i="6"/>
  <c r="C41" i="6" s="1"/>
  <c r="J17" i="6"/>
  <c r="M16" i="6"/>
  <c r="J16" i="6" s="1"/>
  <c r="G39" i="6"/>
  <c r="C39" i="6" s="1"/>
  <c r="B16" i="6"/>
  <c r="E16" i="6" s="1"/>
  <c r="G32" i="6"/>
  <c r="C32" i="6" s="1"/>
  <c r="E33" i="6" l="1"/>
  <c r="G33" i="6"/>
  <c r="G16" i="6"/>
  <c r="C16" i="6" s="1"/>
  <c r="C33" i="6" l="1"/>
</calcChain>
</file>

<file path=xl/sharedStrings.xml><?xml version="1.0" encoding="utf-8"?>
<sst xmlns="http://schemas.openxmlformats.org/spreadsheetml/2006/main" count="68" uniqueCount="38">
  <si>
    <t xml:space="preserve">CENTROS DE CUSTODIA Y CUMPLIMIENTO A NIVEL NACIONAL DEL </t>
  </si>
  <si>
    <t xml:space="preserve">INSTITUTO DE ESTUDIO INTERDISCIPLINARIOS </t>
  </si>
  <si>
    <t xml:space="preserve">DEPARTAMENTO DE ADMINISTRACIÓN </t>
  </si>
  <si>
    <t xml:space="preserve">ÁREA DE ESTADÍSTICA </t>
  </si>
  <si>
    <t xml:space="preserve">La población total hasta la fecha de adolescentes y jovenes adultos que </t>
  </si>
  <si>
    <t xml:space="preserve">se encuentran recluidos a nivel nacional en los centros de custodia y </t>
  </si>
  <si>
    <t xml:space="preserve">Centros </t>
  </si>
  <si>
    <t>Total general</t>
  </si>
  <si>
    <t>Menores</t>
  </si>
  <si>
    <t>Total menores</t>
  </si>
  <si>
    <t>Adultos</t>
  </si>
  <si>
    <t>Total adultos</t>
  </si>
  <si>
    <t xml:space="preserve">Total </t>
  </si>
  <si>
    <t>Porcentaje total</t>
  </si>
  <si>
    <t xml:space="preserve">Custodia </t>
  </si>
  <si>
    <t>Porcentaje custodia</t>
  </si>
  <si>
    <t xml:space="preserve">Cumplimiento </t>
  </si>
  <si>
    <t>Porcentaje cumplimiento</t>
  </si>
  <si>
    <t>Custodia</t>
  </si>
  <si>
    <t>Cumplimiento</t>
  </si>
  <si>
    <t>Total</t>
  </si>
  <si>
    <t xml:space="preserve">  Panamá </t>
  </si>
  <si>
    <t xml:space="preserve">    Centro de Cumplimiento de las Garzas </t>
  </si>
  <si>
    <t xml:space="preserve">    Centro de Custodia Arco Iris </t>
  </si>
  <si>
    <t xml:space="preserve">    Centro de Custodia y Cumplimiento Residencia Femenina </t>
  </si>
  <si>
    <t xml:space="preserve">  Colón </t>
  </si>
  <si>
    <t xml:space="preserve">    Centro de Custodia y Cumplimiento Basilio Lakas </t>
  </si>
  <si>
    <t xml:space="preserve">  Herrera </t>
  </si>
  <si>
    <t xml:space="preserve">     Centro de Custodia y Cumplimiento de Herrera </t>
  </si>
  <si>
    <t xml:space="preserve">  Chiriquí </t>
  </si>
  <si>
    <t xml:space="preserve">     Centro de Custodia y Cumplimiento Aurelio Granados Hijo </t>
  </si>
  <si>
    <t>Porcentaje menores</t>
  </si>
  <si>
    <t>Porcentaje adultos</t>
  </si>
  <si>
    <t xml:space="preserve">INFORME SEMANAL ESTADÍSTICO DE LA POBLACIÓN DE LOS </t>
  </si>
  <si>
    <t>….</t>
  </si>
  <si>
    <t>.</t>
  </si>
  <si>
    <t>SEMANA DEL  25 AL 30 DE ABRIL DE  2026</t>
  </si>
  <si>
    <t>cumplimiento hace un total de 632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</si>
</sst>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color rgb="FFFFFFFF"/>
      <name val="Arial"/>
      <family val="2"/>
    </font>
    <font>
      <b/>
      <sz val="11"/>
      <color rgb="FF000000"/>
      <name val="Arial"/>
      <family val="2"/>
    </font>
    <font>
      <b/>
      <u/>
      <sz val="11"/>
      <color rgb="FF000000"/>
      <name val="Arial"/>
      <family val="2"/>
    </font>
    <font>
      <sz val="11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104861"/>
        <bgColor rgb="FF104861"/>
      </patternFill>
    </fill>
  </fills>
  <borders count="12">
    <border>
      <left/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right" vertical="center"/>
    </xf>
    <xf numFmtId="10" fontId="4" fillId="0" borderId="8" xfId="0" applyNumberFormat="1" applyFont="1" applyBorder="1" applyAlignment="1">
      <alignment horizontal="right" vertical="center"/>
    </xf>
    <xf numFmtId="10" fontId="4" fillId="0" borderId="7" xfId="0" applyNumberFormat="1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8" xfId="0" applyFont="1" applyBorder="1" applyAlignment="1">
      <alignment horizontal="right"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horizontal="right" vertical="center"/>
    </xf>
    <xf numFmtId="10" fontId="5" fillId="0" borderId="8" xfId="0" applyNumberFormat="1" applyFont="1" applyBorder="1" applyAlignment="1">
      <alignment horizontal="right" vertical="center"/>
    </xf>
    <xf numFmtId="10" fontId="3" fillId="0" borderId="7" xfId="0" applyNumberFormat="1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horizontal="right" vertical="center"/>
    </xf>
    <xf numFmtId="10" fontId="5" fillId="0" borderId="7" xfId="0" applyNumberFormat="1" applyFont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5" fillId="0" borderId="0" xfId="0" applyFont="1"/>
    <xf numFmtId="0" fontId="3" fillId="0" borderId="0" xfId="0" applyFont="1"/>
    <xf numFmtId="0" fontId="5" fillId="0" borderId="1" xfId="0" applyFont="1" applyBorder="1" applyAlignment="1">
      <alignment vertical="center"/>
    </xf>
    <xf numFmtId="0" fontId="5" fillId="0" borderId="2" xfId="0" applyFont="1" applyBorder="1" applyAlignment="1">
      <alignment horizontal="right" vertical="center"/>
    </xf>
    <xf numFmtId="10" fontId="5" fillId="0" borderId="9" xfId="0" applyNumberFormat="1" applyFont="1" applyBorder="1" applyAlignment="1">
      <alignment horizontal="right" vertical="center"/>
    </xf>
    <xf numFmtId="10" fontId="5" fillId="0" borderId="2" xfId="0" applyNumberFormat="1" applyFont="1" applyBorder="1" applyAlignment="1">
      <alignment horizontal="right" vertical="center"/>
    </xf>
    <xf numFmtId="0" fontId="5" fillId="0" borderId="2" xfId="0" applyFont="1" applyBorder="1" applyAlignment="1">
      <alignment horizontal="center" vertical="center"/>
    </xf>
    <xf numFmtId="0" fontId="5" fillId="0" borderId="10" xfId="0" applyFont="1" applyBorder="1"/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0" fillId="0" borderId="0" xfId="0"/>
    <xf numFmtId="0" fontId="1" fillId="0" borderId="0" xfId="0" applyFont="1" applyAlignment="1">
      <alignment horizont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0" fillId="0" borderId="0" xfId="0"/>
    <xf numFmtId="0" fontId="2" fillId="2" borderId="6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shade val="7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1">
                  <a:tint val="77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5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('Formato del 25 al 30-04-2026'!$D$31,'Formato del 25 al 30-04-2026'!$F$31)</c:f>
              <c:strCache>
                <c:ptCount val="2"/>
                <c:pt idx="0">
                  <c:v>Menores</c:v>
                </c:pt>
                <c:pt idx="1">
                  <c:v>Adultos</c:v>
                </c:pt>
              </c:strCache>
            </c:strRef>
          </c:cat>
          <c:val>
            <c:numRef>
              <c:f>('Formato del 25 al 30-04-2026'!$D$32,'Formato del 25 al 30-04-2026'!$F$32)</c:f>
              <c:numCache>
                <c:formatCode>General</c:formatCode>
                <c:ptCount val="2"/>
                <c:pt idx="0">
                  <c:v>246</c:v>
                </c:pt>
                <c:pt idx="1">
                  <c:v>386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CE0-49D6-9069-7667B31B5B41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50">
          <a:solidFill>
            <a:schemeClr val="bg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PA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cene3d>
              <a:camera prst="orthographicFront"/>
              <a:lightRig rig="threePt" dir="t"/>
            </a:scene3d>
            <a:sp3d prstMaterial="plastic">
              <a:bevelT w="63500"/>
              <a:bevelB w="82550"/>
            </a:sp3d>
          </c:spPr>
          <c:invertIfNegative val="0"/>
          <c:dPt>
            <c:idx val="3"/>
            <c:invertIfNegative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solidFill>
                  <a:srgbClr val="000000"/>
                </a:solidFill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cene3d>
                <a:camera prst="orthographicFront"/>
                <a:lightRig rig="threePt" dir="t"/>
              </a:scene3d>
              <a:sp3d prstMaterial="plastic">
                <a:bevelT w="63500"/>
                <a:bevelB w="8255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BAFC-40BA-8DB4-22DECDB3075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('Formato del 25 al 30-04-2026'!$K$14:$L$15,'Formato del 25 al 30-04-2026'!$N$14:$O$15)</c:f>
              <c:multiLvlStrCache>
                <c:ptCount val="4"/>
                <c:lvl>
                  <c:pt idx="0">
                    <c:v>Custodia</c:v>
                  </c:pt>
                  <c:pt idx="1">
                    <c:v>Cumplimiento</c:v>
                  </c:pt>
                  <c:pt idx="2">
                    <c:v>Custodia</c:v>
                  </c:pt>
                  <c:pt idx="3">
                    <c:v>Cumplimiento</c:v>
                  </c:pt>
                </c:lvl>
                <c:lvl>
                  <c:pt idx="0">
                    <c:v>Menores</c:v>
                  </c:pt>
                  <c:pt idx="2">
                    <c:v>Adultos</c:v>
                  </c:pt>
                </c:lvl>
              </c:multiLvlStrCache>
            </c:multiLvlStrRef>
          </c:cat>
          <c:val>
            <c:numRef>
              <c:f>('Formato del 25 al 30-04-2026'!$K$16:$L$16,'Formato del 25 al 30-04-2026'!$N$16:$O$16)</c:f>
              <c:numCache>
                <c:formatCode>General</c:formatCode>
                <c:ptCount val="4"/>
                <c:pt idx="0">
                  <c:v>96</c:v>
                </c:pt>
                <c:pt idx="1">
                  <c:v>150</c:v>
                </c:pt>
                <c:pt idx="2">
                  <c:v>50</c:v>
                </c:pt>
                <c:pt idx="3">
                  <c:v>336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AFC-40BA-8DB4-22DECDB3075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93338384"/>
        <c:axId val="193336816"/>
      </c:barChart>
      <c:catAx>
        <c:axId val="193338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rgbClr val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193336816"/>
        <c:crosses val="autoZero"/>
        <c:auto val="1"/>
        <c:lblAlgn val="ctr"/>
        <c:lblOffset val="100"/>
        <c:noMultiLvlLbl val="0"/>
      </c:catAx>
      <c:valAx>
        <c:axId val="19333681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1933383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PA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60739</xdr:colOff>
      <xdr:row>42</xdr:row>
      <xdr:rowOff>146879</xdr:rowOff>
    </xdr:from>
    <xdr:to>
      <xdr:col>4</xdr:col>
      <xdr:colOff>883477</xdr:colOff>
      <xdr:row>61</xdr:row>
      <xdr:rowOff>138043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xmlns="" id="{AC700E2D-65AF-0BCE-E2B7-4213B5AF70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88347</xdr:colOff>
      <xdr:row>28</xdr:row>
      <xdr:rowOff>77855</xdr:rowOff>
    </xdr:from>
    <xdr:to>
      <xdr:col>14</xdr:col>
      <xdr:colOff>579783</xdr:colOff>
      <xdr:row>51</xdr:row>
      <xdr:rowOff>96629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xmlns="" id="{1DFFB942-57B1-A43D-CCC9-D493A18394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pageSetUpPr fitToPage="1"/>
  </sheetPr>
  <dimension ref="A1:P53"/>
  <sheetViews>
    <sheetView showGridLines="0" tabSelected="1" zoomScale="67" zoomScaleNormal="67" workbookViewId="0">
      <selection activeCell="A11" sqref="A11:E11"/>
    </sheetView>
  </sheetViews>
  <sheetFormatPr baseColWidth="10" defaultRowHeight="15" x14ac:dyDescent="0.25"/>
  <cols>
    <col min="1" max="1" width="58.28515625" style="32" bestFit="1" customWidth="1"/>
    <col min="2" max="2" width="10.7109375" style="32" bestFit="1" customWidth="1"/>
    <col min="3" max="3" width="14.28515625" style="32" customWidth="1"/>
    <col min="4" max="4" width="14" style="32" customWidth="1"/>
    <col min="5" max="5" width="20" style="32" customWidth="1"/>
    <col min="6" max="6" width="15.85546875" style="32" bestFit="1" customWidth="1"/>
    <col min="7" max="7" width="17" style="32" customWidth="1"/>
    <col min="8" max="8" width="11.42578125" style="32" customWidth="1"/>
    <col min="9" max="9" width="58.28515625" style="32" bestFit="1" customWidth="1"/>
    <col min="10" max="10" width="10.7109375" style="32" customWidth="1"/>
    <col min="11" max="11" width="11.42578125" style="32" customWidth="1"/>
    <col min="12" max="12" width="14.7109375" style="32" bestFit="1" customWidth="1"/>
    <col min="13" max="14" width="11.42578125" style="32" customWidth="1"/>
    <col min="15" max="15" width="15.28515625" style="32" bestFit="1" customWidth="1"/>
    <col min="16" max="16" width="11.42578125" style="32" customWidth="1"/>
    <col min="17" max="16384" width="11.42578125" style="32"/>
  </cols>
  <sheetData>
    <row r="1" spans="1:16" x14ac:dyDescent="0.25">
      <c r="A1" s="33" t="s">
        <v>33</v>
      </c>
      <c r="B1" s="33"/>
      <c r="C1" s="33"/>
      <c r="D1" s="33"/>
      <c r="E1" s="1"/>
      <c r="I1" s="32" t="s">
        <v>35</v>
      </c>
      <c r="K1" s="1"/>
      <c r="L1" s="1"/>
    </row>
    <row r="2" spans="1:16" x14ac:dyDescent="0.25">
      <c r="A2" s="33" t="s">
        <v>0</v>
      </c>
      <c r="B2" s="33"/>
      <c r="C2" s="33"/>
      <c r="D2" s="33"/>
      <c r="E2" s="1"/>
      <c r="I2" s="2"/>
      <c r="J2" s="2"/>
      <c r="K2" s="2"/>
      <c r="L2" s="2"/>
      <c r="M2" s="2"/>
      <c r="N2" s="2"/>
    </row>
    <row r="3" spans="1:16" x14ac:dyDescent="0.25">
      <c r="A3" s="33" t="s">
        <v>1</v>
      </c>
      <c r="B3" s="33"/>
      <c r="C3" s="33"/>
      <c r="D3" s="33"/>
      <c r="E3" s="1"/>
      <c r="I3" s="1"/>
    </row>
    <row r="4" spans="1:16" x14ac:dyDescent="0.25">
      <c r="I4" s="1"/>
    </row>
    <row r="5" spans="1:16" x14ac:dyDescent="0.25">
      <c r="A5" s="33" t="s">
        <v>2</v>
      </c>
      <c r="B5" s="33"/>
      <c r="C5" s="33"/>
      <c r="D5" s="33"/>
      <c r="E5" s="1"/>
      <c r="I5" s="1"/>
    </row>
    <row r="6" spans="1:16" x14ac:dyDescent="0.25">
      <c r="A6" s="33" t="s">
        <v>3</v>
      </c>
      <c r="B6" s="33"/>
      <c r="C6" s="33"/>
      <c r="D6" s="33"/>
      <c r="E6" s="1"/>
      <c r="I6" s="1"/>
    </row>
    <row r="7" spans="1:16" x14ac:dyDescent="0.25">
      <c r="A7" s="33" t="s">
        <v>36</v>
      </c>
      <c r="B7" s="33"/>
      <c r="C7" s="33"/>
      <c r="D7" s="33"/>
      <c r="E7" s="1"/>
      <c r="I7" s="1"/>
    </row>
    <row r="8" spans="1:16" x14ac:dyDescent="0.25">
      <c r="A8" s="1"/>
      <c r="B8" s="1"/>
      <c r="C8" s="1"/>
      <c r="D8" s="1"/>
      <c r="E8" s="1"/>
      <c r="I8" s="1"/>
    </row>
    <row r="9" spans="1:16" x14ac:dyDescent="0.25">
      <c r="A9" s="33" t="s">
        <v>4</v>
      </c>
      <c r="B9" s="33"/>
      <c r="C9" s="33"/>
      <c r="D9" s="33"/>
      <c r="E9" s="33"/>
      <c r="I9" s="38"/>
      <c r="J9" s="38"/>
      <c r="K9" s="38"/>
      <c r="L9" s="38"/>
      <c r="M9" s="38"/>
      <c r="N9" s="1"/>
    </row>
    <row r="10" spans="1:16" x14ac:dyDescent="0.25">
      <c r="A10" s="33" t="s">
        <v>5</v>
      </c>
      <c r="B10" s="33"/>
      <c r="C10" s="33"/>
      <c r="D10" s="33"/>
      <c r="E10" s="33"/>
    </row>
    <row r="11" spans="1:16" x14ac:dyDescent="0.25">
      <c r="A11" s="33" t="s">
        <v>37</v>
      </c>
      <c r="B11" s="33"/>
      <c r="C11" s="33"/>
      <c r="D11" s="33"/>
      <c r="E11" s="33"/>
    </row>
    <row r="12" spans="1:16" x14ac:dyDescent="0.25">
      <c r="A12" s="38"/>
      <c r="B12" s="38"/>
      <c r="C12" s="38"/>
      <c r="D12" s="38"/>
      <c r="E12" s="3"/>
    </row>
    <row r="14" spans="1:16" ht="15" customHeight="1" x14ac:dyDescent="0.25">
      <c r="I14" s="39" t="s">
        <v>6</v>
      </c>
      <c r="J14" s="41" t="s">
        <v>7</v>
      </c>
      <c r="K14" s="34" t="s">
        <v>8</v>
      </c>
      <c r="L14" s="35"/>
      <c r="M14" s="41" t="s">
        <v>9</v>
      </c>
      <c r="N14" s="34" t="s">
        <v>10</v>
      </c>
      <c r="O14" s="35"/>
      <c r="P14" s="36" t="s">
        <v>11</v>
      </c>
    </row>
    <row r="15" spans="1:16" ht="33.950000000000003" customHeight="1" x14ac:dyDescent="0.25">
      <c r="A15" s="31" t="s">
        <v>6</v>
      </c>
      <c r="B15" s="30" t="s">
        <v>12</v>
      </c>
      <c r="C15" s="4" t="s">
        <v>13</v>
      </c>
      <c r="D15" s="30" t="s">
        <v>14</v>
      </c>
      <c r="E15" s="5" t="s">
        <v>15</v>
      </c>
      <c r="F15" s="30" t="s">
        <v>16</v>
      </c>
      <c r="G15" s="5" t="s">
        <v>17</v>
      </c>
      <c r="I15" s="40"/>
      <c r="J15" s="42"/>
      <c r="K15" s="30" t="s">
        <v>18</v>
      </c>
      <c r="L15" s="30" t="s">
        <v>19</v>
      </c>
      <c r="M15" s="42"/>
      <c r="N15" s="30" t="s">
        <v>18</v>
      </c>
      <c r="O15" s="30" t="s">
        <v>19</v>
      </c>
      <c r="P15" s="37"/>
    </row>
    <row r="16" spans="1:16" x14ac:dyDescent="0.25">
      <c r="A16" s="6" t="s">
        <v>20</v>
      </c>
      <c r="B16" s="7">
        <f>D16+F16</f>
        <v>632</v>
      </c>
      <c r="C16" s="8">
        <f>E16+G16</f>
        <v>1</v>
      </c>
      <c r="D16" s="7">
        <f>D17+D21+D23+D25</f>
        <v>146</v>
      </c>
      <c r="E16" s="9">
        <f t="shared" ref="E16:E26" si="0">D16/B16</f>
        <v>0.23101265822784811</v>
      </c>
      <c r="F16" s="7">
        <f>F17+F21+F23+F25</f>
        <v>486</v>
      </c>
      <c r="G16" s="9">
        <f t="shared" ref="G16:G26" si="1">F16/B16</f>
        <v>0.76898734177215189</v>
      </c>
      <c r="I16" s="6" t="s">
        <v>20</v>
      </c>
      <c r="J16" s="10">
        <f t="shared" ref="J16:J26" si="2">M16+P16</f>
        <v>632</v>
      </c>
      <c r="K16" s="7">
        <f>K17+K21+K23+K25</f>
        <v>96</v>
      </c>
      <c r="L16" s="7">
        <f>L17+L21+L23+L25</f>
        <v>150</v>
      </c>
      <c r="M16" s="7">
        <f>M17+M21+M23+M25</f>
        <v>246</v>
      </c>
      <c r="N16" s="7">
        <f>N17+N21+N23+N25</f>
        <v>50</v>
      </c>
      <c r="O16" s="7">
        <f>O17+O21+O23+O25</f>
        <v>336</v>
      </c>
      <c r="P16" s="11">
        <f t="shared" ref="P16:P26" si="3">N16+O16</f>
        <v>386</v>
      </c>
    </row>
    <row r="17" spans="1:16" x14ac:dyDescent="0.25">
      <c r="A17" s="12" t="s">
        <v>21</v>
      </c>
      <c r="B17" s="13">
        <f>SUM(B18:B20)</f>
        <v>360</v>
      </c>
      <c r="C17" s="14">
        <f t="shared" ref="C17:C26" si="4">E17+G17</f>
        <v>1</v>
      </c>
      <c r="D17" s="13">
        <f>SUM(D18:D20)</f>
        <v>102</v>
      </c>
      <c r="E17" s="15">
        <f t="shared" si="0"/>
        <v>0.28333333333333333</v>
      </c>
      <c r="F17" s="13">
        <f>SUM(F18:F20)</f>
        <v>258</v>
      </c>
      <c r="G17" s="15">
        <f t="shared" si="1"/>
        <v>0.71666666666666667</v>
      </c>
      <c r="I17" s="12" t="s">
        <v>21</v>
      </c>
      <c r="J17" s="16">
        <f t="shared" si="2"/>
        <v>360</v>
      </c>
      <c r="K17" s="13">
        <f>SUM(K18:K20)</f>
        <v>78</v>
      </c>
      <c r="L17" s="13">
        <f>SUM(L18:L20)</f>
        <v>79</v>
      </c>
      <c r="M17" s="13">
        <f>SUM(M18:M20)</f>
        <v>157</v>
      </c>
      <c r="N17" s="13">
        <f>SUM(N18:N20)</f>
        <v>24</v>
      </c>
      <c r="O17" s="13">
        <f>SUM(O18:O20)</f>
        <v>179</v>
      </c>
      <c r="P17" s="17">
        <f t="shared" si="3"/>
        <v>203</v>
      </c>
    </row>
    <row r="18" spans="1:16" x14ac:dyDescent="0.25">
      <c r="A18" s="18" t="s">
        <v>22</v>
      </c>
      <c r="B18" s="19">
        <v>249</v>
      </c>
      <c r="C18" s="14">
        <f t="shared" si="4"/>
        <v>1</v>
      </c>
      <c r="D18" s="19">
        <v>0</v>
      </c>
      <c r="E18" s="20">
        <f t="shared" si="0"/>
        <v>0</v>
      </c>
      <c r="F18" s="19">
        <v>249</v>
      </c>
      <c r="G18" s="20">
        <f t="shared" si="1"/>
        <v>1</v>
      </c>
      <c r="I18" s="18" t="s">
        <v>22</v>
      </c>
      <c r="J18" s="21">
        <f t="shared" si="2"/>
        <v>249</v>
      </c>
      <c r="K18" s="19">
        <v>0</v>
      </c>
      <c r="L18" s="19">
        <v>78</v>
      </c>
      <c r="M18" s="19">
        <f>K18+L18</f>
        <v>78</v>
      </c>
      <c r="N18" s="19">
        <v>0</v>
      </c>
      <c r="O18" s="19">
        <v>171</v>
      </c>
      <c r="P18" s="22">
        <f t="shared" si="3"/>
        <v>171</v>
      </c>
    </row>
    <row r="19" spans="1:16" x14ac:dyDescent="0.25">
      <c r="A19" s="18" t="s">
        <v>23</v>
      </c>
      <c r="B19" s="19">
        <f>D19+F19</f>
        <v>102</v>
      </c>
      <c r="C19" s="14">
        <f t="shared" si="4"/>
        <v>1</v>
      </c>
      <c r="D19" s="19">
        <v>102</v>
      </c>
      <c r="E19" s="20">
        <f t="shared" si="0"/>
        <v>1</v>
      </c>
      <c r="F19" s="19">
        <v>0</v>
      </c>
      <c r="G19" s="20">
        <f t="shared" si="1"/>
        <v>0</v>
      </c>
      <c r="I19" s="18" t="s">
        <v>23</v>
      </c>
      <c r="J19" s="21">
        <f t="shared" si="2"/>
        <v>102</v>
      </c>
      <c r="K19" s="19">
        <v>78</v>
      </c>
      <c r="L19" s="19">
        <v>0</v>
      </c>
      <c r="M19" s="19">
        <f>K19+L19</f>
        <v>78</v>
      </c>
      <c r="N19" s="19">
        <v>24</v>
      </c>
      <c r="O19" s="19">
        <v>0</v>
      </c>
      <c r="P19" s="22">
        <f t="shared" si="3"/>
        <v>24</v>
      </c>
    </row>
    <row r="20" spans="1:16" x14ac:dyDescent="0.25">
      <c r="A20" s="18" t="s">
        <v>24</v>
      </c>
      <c r="B20" s="19">
        <f>D20+F20</f>
        <v>9</v>
      </c>
      <c r="C20" s="14">
        <f t="shared" si="4"/>
        <v>1</v>
      </c>
      <c r="D20" s="19">
        <v>0</v>
      </c>
      <c r="E20" s="20">
        <f t="shared" si="0"/>
        <v>0</v>
      </c>
      <c r="F20" s="19">
        <v>9</v>
      </c>
      <c r="G20" s="20">
        <f t="shared" si="1"/>
        <v>1</v>
      </c>
      <c r="I20" s="18" t="s">
        <v>24</v>
      </c>
      <c r="J20" s="21">
        <f t="shared" si="2"/>
        <v>9</v>
      </c>
      <c r="K20" s="19">
        <v>0</v>
      </c>
      <c r="L20" s="19">
        <v>1</v>
      </c>
      <c r="M20" s="19">
        <f>K20+L20</f>
        <v>1</v>
      </c>
      <c r="N20" s="19">
        <v>0</v>
      </c>
      <c r="O20" s="19">
        <v>8</v>
      </c>
      <c r="P20" s="22">
        <f t="shared" si="3"/>
        <v>8</v>
      </c>
    </row>
    <row r="21" spans="1:16" x14ac:dyDescent="0.25">
      <c r="A21" s="12" t="s">
        <v>25</v>
      </c>
      <c r="B21" s="13">
        <f>B22</f>
        <v>135</v>
      </c>
      <c r="C21" s="14">
        <f t="shared" si="4"/>
        <v>1</v>
      </c>
      <c r="D21" s="13">
        <f>D22</f>
        <v>24</v>
      </c>
      <c r="E21" s="15">
        <f t="shared" si="0"/>
        <v>0.17777777777777778</v>
      </c>
      <c r="F21" s="13">
        <f>F22</f>
        <v>111</v>
      </c>
      <c r="G21" s="15">
        <f t="shared" si="1"/>
        <v>0.82222222222222219</v>
      </c>
      <c r="I21" s="12" t="s">
        <v>25</v>
      </c>
      <c r="J21" s="16">
        <f t="shared" si="2"/>
        <v>135</v>
      </c>
      <c r="K21" s="13">
        <f>K22</f>
        <v>7</v>
      </c>
      <c r="L21" s="13">
        <f>L22</f>
        <v>44</v>
      </c>
      <c r="M21" s="13">
        <f>M22</f>
        <v>51</v>
      </c>
      <c r="N21" s="13">
        <f>N22</f>
        <v>17</v>
      </c>
      <c r="O21" s="13">
        <f>O22</f>
        <v>67</v>
      </c>
      <c r="P21" s="23">
        <f t="shared" si="3"/>
        <v>84</v>
      </c>
    </row>
    <row r="22" spans="1:16" ht="15" customHeight="1" x14ac:dyDescent="0.25">
      <c r="A22" s="18" t="s">
        <v>26</v>
      </c>
      <c r="B22" s="19">
        <f>D22+F22</f>
        <v>135</v>
      </c>
      <c r="C22" s="14">
        <f t="shared" si="4"/>
        <v>1</v>
      </c>
      <c r="D22" s="19">
        <v>24</v>
      </c>
      <c r="E22" s="20">
        <f t="shared" si="0"/>
        <v>0.17777777777777778</v>
      </c>
      <c r="F22" s="19">
        <v>111</v>
      </c>
      <c r="G22" s="20">
        <f t="shared" si="1"/>
        <v>0.82222222222222219</v>
      </c>
      <c r="I22" s="18" t="s">
        <v>26</v>
      </c>
      <c r="J22" s="21">
        <f t="shared" si="2"/>
        <v>135</v>
      </c>
      <c r="K22" s="19">
        <v>7</v>
      </c>
      <c r="L22" s="19">
        <v>44</v>
      </c>
      <c r="M22" s="19">
        <f>K22+L22</f>
        <v>51</v>
      </c>
      <c r="N22" s="19">
        <v>17</v>
      </c>
      <c r="O22" s="19">
        <v>67</v>
      </c>
      <c r="P22" s="22">
        <f t="shared" si="3"/>
        <v>84</v>
      </c>
    </row>
    <row r="23" spans="1:16" x14ac:dyDescent="0.25">
      <c r="A23" s="12" t="s">
        <v>27</v>
      </c>
      <c r="B23" s="13">
        <f>B24</f>
        <v>44</v>
      </c>
      <c r="C23" s="14">
        <f t="shared" si="4"/>
        <v>1</v>
      </c>
      <c r="D23" s="13">
        <f>D24</f>
        <v>8</v>
      </c>
      <c r="E23" s="15">
        <f t="shared" si="0"/>
        <v>0.18181818181818182</v>
      </c>
      <c r="F23" s="13">
        <f>F24</f>
        <v>36</v>
      </c>
      <c r="G23" s="15">
        <f t="shared" si="1"/>
        <v>0.81818181818181823</v>
      </c>
      <c r="I23" s="12" t="s">
        <v>27</v>
      </c>
      <c r="J23" s="16">
        <f t="shared" si="2"/>
        <v>44</v>
      </c>
      <c r="K23" s="13">
        <f>K24</f>
        <v>6</v>
      </c>
      <c r="L23" s="13">
        <f>L24</f>
        <v>8</v>
      </c>
      <c r="M23" s="13">
        <f>M24</f>
        <v>14</v>
      </c>
      <c r="N23" s="13">
        <f>N24</f>
        <v>2</v>
      </c>
      <c r="O23" s="13">
        <f>O24</f>
        <v>28</v>
      </c>
      <c r="P23" s="23">
        <f t="shared" si="3"/>
        <v>30</v>
      </c>
    </row>
    <row r="24" spans="1:16" x14ac:dyDescent="0.25">
      <c r="A24" s="18" t="s">
        <v>28</v>
      </c>
      <c r="B24" s="19">
        <f>D24+F24</f>
        <v>44</v>
      </c>
      <c r="C24" s="14">
        <f t="shared" si="4"/>
        <v>1</v>
      </c>
      <c r="D24" s="19">
        <v>8</v>
      </c>
      <c r="E24" s="20">
        <f t="shared" si="0"/>
        <v>0.18181818181818182</v>
      </c>
      <c r="F24" s="19">
        <v>36</v>
      </c>
      <c r="G24" s="20">
        <f t="shared" si="1"/>
        <v>0.81818181818181823</v>
      </c>
      <c r="I24" s="18" t="s">
        <v>28</v>
      </c>
      <c r="J24" s="21">
        <f t="shared" si="2"/>
        <v>44</v>
      </c>
      <c r="K24" s="19">
        <v>6</v>
      </c>
      <c r="L24" s="19">
        <v>8</v>
      </c>
      <c r="M24" s="19">
        <f>K24+L24</f>
        <v>14</v>
      </c>
      <c r="N24" s="19">
        <v>2</v>
      </c>
      <c r="O24" s="19">
        <v>28</v>
      </c>
      <c r="P24" s="22">
        <f t="shared" si="3"/>
        <v>30</v>
      </c>
    </row>
    <row r="25" spans="1:16" x14ac:dyDescent="0.25">
      <c r="A25" s="12" t="s">
        <v>29</v>
      </c>
      <c r="B25" s="13">
        <f>B26</f>
        <v>93</v>
      </c>
      <c r="C25" s="14">
        <f t="shared" si="4"/>
        <v>1</v>
      </c>
      <c r="D25" s="13">
        <f>D26</f>
        <v>12</v>
      </c>
      <c r="E25" s="15">
        <f t="shared" si="0"/>
        <v>0.12903225806451613</v>
      </c>
      <c r="F25" s="13">
        <f>F26</f>
        <v>81</v>
      </c>
      <c r="G25" s="15">
        <f t="shared" si="1"/>
        <v>0.87096774193548387</v>
      </c>
      <c r="I25" s="12" t="s">
        <v>29</v>
      </c>
      <c r="J25" s="16">
        <f t="shared" si="2"/>
        <v>93</v>
      </c>
      <c r="K25" s="13">
        <f>K26</f>
        <v>5</v>
      </c>
      <c r="L25" s="13">
        <f>L26</f>
        <v>19</v>
      </c>
      <c r="M25" s="13">
        <f>M26</f>
        <v>24</v>
      </c>
      <c r="N25" s="13">
        <f>N26</f>
        <v>7</v>
      </c>
      <c r="O25" s="13">
        <f>O26</f>
        <v>62</v>
      </c>
      <c r="P25" s="23">
        <f t="shared" si="3"/>
        <v>69</v>
      </c>
    </row>
    <row r="26" spans="1:16" x14ac:dyDescent="0.25">
      <c r="A26" s="24" t="s">
        <v>30</v>
      </c>
      <c r="B26" s="25">
        <f>D26+F26</f>
        <v>93</v>
      </c>
      <c r="C26" s="26">
        <f t="shared" si="4"/>
        <v>1</v>
      </c>
      <c r="D26" s="25">
        <v>12</v>
      </c>
      <c r="E26" s="27">
        <f t="shared" si="0"/>
        <v>0.12903225806451613</v>
      </c>
      <c r="F26" s="25">
        <v>81</v>
      </c>
      <c r="G26" s="27">
        <f t="shared" si="1"/>
        <v>0.87096774193548387</v>
      </c>
      <c r="I26" s="24" t="s">
        <v>30</v>
      </c>
      <c r="J26" s="28">
        <f t="shared" si="2"/>
        <v>93</v>
      </c>
      <c r="K26" s="25">
        <v>5</v>
      </c>
      <c r="L26" s="25">
        <v>19</v>
      </c>
      <c r="M26" s="25">
        <f>K26+L26</f>
        <v>24</v>
      </c>
      <c r="N26" s="25">
        <v>7</v>
      </c>
      <c r="O26" s="25">
        <v>62</v>
      </c>
      <c r="P26" s="29">
        <f t="shared" si="3"/>
        <v>69</v>
      </c>
    </row>
    <row r="31" spans="1:16" ht="36.6" customHeight="1" x14ac:dyDescent="0.25">
      <c r="A31" s="31" t="s">
        <v>6</v>
      </c>
      <c r="B31" s="30" t="s">
        <v>12</v>
      </c>
      <c r="C31" s="4" t="s">
        <v>13</v>
      </c>
      <c r="D31" s="30" t="s">
        <v>8</v>
      </c>
      <c r="E31" s="5" t="s">
        <v>31</v>
      </c>
      <c r="F31" s="30" t="s">
        <v>10</v>
      </c>
      <c r="G31" s="5" t="s">
        <v>32</v>
      </c>
    </row>
    <row r="32" spans="1:16" x14ac:dyDescent="0.25">
      <c r="A32" s="6" t="s">
        <v>20</v>
      </c>
      <c r="B32" s="7">
        <f>D32+F32</f>
        <v>632</v>
      </c>
      <c r="C32" s="8">
        <f>E32+G32</f>
        <v>1</v>
      </c>
      <c r="D32" s="7">
        <f>D33+D37+D39+D41</f>
        <v>246</v>
      </c>
      <c r="E32" s="9">
        <f t="shared" ref="E32:E42" si="5">D32/B32</f>
        <v>0.38924050632911394</v>
      </c>
      <c r="F32" s="7">
        <f>F33+F37+F39+F41</f>
        <v>386</v>
      </c>
      <c r="G32" s="9">
        <f t="shared" ref="G32:G42" si="6">F32/B32</f>
        <v>0.61075949367088611</v>
      </c>
    </row>
    <row r="33" spans="1:7" x14ac:dyDescent="0.25">
      <c r="A33" s="12" t="s">
        <v>21</v>
      </c>
      <c r="B33" s="13">
        <f>SUM(B34:B36)</f>
        <v>360</v>
      </c>
      <c r="C33" s="14">
        <f t="shared" ref="C33:C42" si="7">E33+G33</f>
        <v>1</v>
      </c>
      <c r="D33" s="13">
        <f>SUM(D34:D36)</f>
        <v>157</v>
      </c>
      <c r="E33" s="15">
        <f t="shared" si="5"/>
        <v>0.43611111111111112</v>
      </c>
      <c r="F33" s="13">
        <f>SUM(F34:F36)</f>
        <v>203</v>
      </c>
      <c r="G33" s="15">
        <f t="shared" si="6"/>
        <v>0.56388888888888888</v>
      </c>
    </row>
    <row r="34" spans="1:7" x14ac:dyDescent="0.25">
      <c r="A34" s="18" t="s">
        <v>22</v>
      </c>
      <c r="B34" s="19">
        <f>D34+F34</f>
        <v>249</v>
      </c>
      <c r="C34" s="14">
        <f t="shared" si="7"/>
        <v>1</v>
      </c>
      <c r="D34" s="19">
        <f>K18+L18</f>
        <v>78</v>
      </c>
      <c r="E34" s="20">
        <f t="shared" si="5"/>
        <v>0.31325301204819278</v>
      </c>
      <c r="F34" s="19">
        <f>N18+O18</f>
        <v>171</v>
      </c>
      <c r="G34" s="20">
        <f t="shared" si="6"/>
        <v>0.68674698795180722</v>
      </c>
    </row>
    <row r="35" spans="1:7" x14ac:dyDescent="0.25">
      <c r="A35" s="18" t="s">
        <v>23</v>
      </c>
      <c r="B35" s="19">
        <f>D35+F35</f>
        <v>102</v>
      </c>
      <c r="C35" s="14">
        <f t="shared" si="7"/>
        <v>1</v>
      </c>
      <c r="D35" s="19">
        <f>K19+L19</f>
        <v>78</v>
      </c>
      <c r="E35" s="20">
        <f t="shared" si="5"/>
        <v>0.76470588235294112</v>
      </c>
      <c r="F35" s="19">
        <f>N19+O19</f>
        <v>24</v>
      </c>
      <c r="G35" s="20">
        <f t="shared" si="6"/>
        <v>0.23529411764705882</v>
      </c>
    </row>
    <row r="36" spans="1:7" x14ac:dyDescent="0.25">
      <c r="A36" s="18" t="s">
        <v>24</v>
      </c>
      <c r="B36" s="19">
        <f>D36+F36</f>
        <v>9</v>
      </c>
      <c r="C36" s="14">
        <f t="shared" si="7"/>
        <v>1</v>
      </c>
      <c r="D36" s="19">
        <v>1</v>
      </c>
      <c r="E36" s="20">
        <f t="shared" si="5"/>
        <v>0.1111111111111111</v>
      </c>
      <c r="F36" s="19">
        <v>8</v>
      </c>
      <c r="G36" s="20">
        <f t="shared" si="6"/>
        <v>0.88888888888888884</v>
      </c>
    </row>
    <row r="37" spans="1:7" x14ac:dyDescent="0.25">
      <c r="A37" s="12" t="s">
        <v>25</v>
      </c>
      <c r="B37" s="13">
        <f>B38</f>
        <v>135</v>
      </c>
      <c r="C37" s="14">
        <f t="shared" si="7"/>
        <v>1</v>
      </c>
      <c r="D37" s="13">
        <f>D38</f>
        <v>51</v>
      </c>
      <c r="E37" s="15">
        <f t="shared" si="5"/>
        <v>0.37777777777777777</v>
      </c>
      <c r="F37" s="13">
        <f>F38</f>
        <v>84</v>
      </c>
      <c r="G37" s="15">
        <f t="shared" si="6"/>
        <v>0.62222222222222223</v>
      </c>
    </row>
    <row r="38" spans="1:7" x14ac:dyDescent="0.25">
      <c r="A38" s="18" t="s">
        <v>26</v>
      </c>
      <c r="B38" s="19">
        <f>D38+F38</f>
        <v>135</v>
      </c>
      <c r="C38" s="14">
        <f t="shared" si="7"/>
        <v>1</v>
      </c>
      <c r="D38" s="19">
        <v>51</v>
      </c>
      <c r="E38" s="20">
        <f t="shared" si="5"/>
        <v>0.37777777777777777</v>
      </c>
      <c r="F38" s="19">
        <v>84</v>
      </c>
      <c r="G38" s="20">
        <f t="shared" si="6"/>
        <v>0.62222222222222223</v>
      </c>
    </row>
    <row r="39" spans="1:7" x14ac:dyDescent="0.25">
      <c r="A39" s="12" t="s">
        <v>27</v>
      </c>
      <c r="B39" s="13">
        <f>B40</f>
        <v>44</v>
      </c>
      <c r="C39" s="14">
        <f t="shared" si="7"/>
        <v>1</v>
      </c>
      <c r="D39" s="13">
        <f>D40</f>
        <v>14</v>
      </c>
      <c r="E39" s="15">
        <f t="shared" si="5"/>
        <v>0.31818181818181818</v>
      </c>
      <c r="F39" s="13">
        <f>F40</f>
        <v>30</v>
      </c>
      <c r="G39" s="15">
        <f t="shared" si="6"/>
        <v>0.68181818181818177</v>
      </c>
    </row>
    <row r="40" spans="1:7" x14ac:dyDescent="0.25">
      <c r="A40" s="18" t="s">
        <v>28</v>
      </c>
      <c r="B40" s="19">
        <f>D40+F40</f>
        <v>44</v>
      </c>
      <c r="C40" s="14">
        <f t="shared" si="7"/>
        <v>1</v>
      </c>
      <c r="D40" s="19">
        <f>K24+L24</f>
        <v>14</v>
      </c>
      <c r="E40" s="20">
        <f t="shared" si="5"/>
        <v>0.31818181818181818</v>
      </c>
      <c r="F40" s="19">
        <f>N24+O24</f>
        <v>30</v>
      </c>
      <c r="G40" s="20">
        <f t="shared" si="6"/>
        <v>0.68181818181818177</v>
      </c>
    </row>
    <row r="41" spans="1:7" x14ac:dyDescent="0.25">
      <c r="A41" s="12" t="s">
        <v>29</v>
      </c>
      <c r="B41" s="13">
        <f>B42</f>
        <v>93</v>
      </c>
      <c r="C41" s="14">
        <f t="shared" si="7"/>
        <v>1</v>
      </c>
      <c r="D41" s="13">
        <f>D42</f>
        <v>24</v>
      </c>
      <c r="E41" s="15">
        <f t="shared" si="5"/>
        <v>0.25806451612903225</v>
      </c>
      <c r="F41" s="13">
        <f>F42</f>
        <v>69</v>
      </c>
      <c r="G41" s="15">
        <f t="shared" si="6"/>
        <v>0.74193548387096775</v>
      </c>
    </row>
    <row r="42" spans="1:7" x14ac:dyDescent="0.25">
      <c r="A42" s="24" t="s">
        <v>30</v>
      </c>
      <c r="B42" s="25">
        <f>D42+F42</f>
        <v>93</v>
      </c>
      <c r="C42" s="26">
        <f t="shared" si="7"/>
        <v>1</v>
      </c>
      <c r="D42" s="25">
        <v>24</v>
      </c>
      <c r="E42" s="27">
        <f t="shared" si="5"/>
        <v>0.25806451612903225</v>
      </c>
      <c r="F42" s="25">
        <v>69</v>
      </c>
      <c r="G42" s="27">
        <f t="shared" si="6"/>
        <v>0.74193548387096775</v>
      </c>
    </row>
    <row r="53" spans="10:10" x14ac:dyDescent="0.25">
      <c r="J53" s="32" t="s">
        <v>34</v>
      </c>
    </row>
  </sheetData>
  <mergeCells count="17">
    <mergeCell ref="N14:O14"/>
    <mergeCell ref="P14:P15"/>
    <mergeCell ref="A9:E9"/>
    <mergeCell ref="I9:M9"/>
    <mergeCell ref="A10:E10"/>
    <mergeCell ref="A11:E11"/>
    <mergeCell ref="A12:D12"/>
    <mergeCell ref="I14:I15"/>
    <mergeCell ref="J14:J15"/>
    <mergeCell ref="K14:L14"/>
    <mergeCell ref="M14:M15"/>
    <mergeCell ref="A7:D7"/>
    <mergeCell ref="A1:D1"/>
    <mergeCell ref="A2:D2"/>
    <mergeCell ref="A3:D3"/>
    <mergeCell ref="A5:D5"/>
    <mergeCell ref="A6:D6"/>
  </mergeCells>
  <pageMargins left="0.23622047244094491" right="0.23622047244094491" top="0.74803149606299213" bottom="0.74803149606299213" header="0.31496062992125984" footer="0.31496062992125984"/>
  <pageSetup paperSize="5" scale="56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del 25 al 30-04-2026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Abraham De Sedas M.</dc:creator>
  <cp:lastModifiedBy>Lizeth Blenman Gonzalez</cp:lastModifiedBy>
  <cp:lastPrinted>2026-04-29T16:53:51Z</cp:lastPrinted>
  <dcterms:created xsi:type="dcterms:W3CDTF">2025-05-14T20:37:31Z</dcterms:created>
  <dcterms:modified xsi:type="dcterms:W3CDTF">2026-05-05T17:33:32Z</dcterms:modified>
</cp:coreProperties>
</file>