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REVISIONES DE PLANOS DE URB ETAPA ANTEPROYECTO Y CONSTRUC\ABRIL 2025\"/>
    </mc:Choice>
  </mc:AlternateContent>
  <bookViews>
    <workbookView xWindow="0" yWindow="0" windowWidth="28800" windowHeight="10500"/>
  </bookViews>
  <sheets>
    <sheet name="ANTEPROYECTO -ABRIL 2025" sheetId="22" r:id="rId1"/>
    <sheet name="COMPENDIO-21" sheetId="3" state="hidden" r:id="rId2"/>
    <sheet name="V.B- INCP" sheetId="4" state="hidden" r:id="rId3"/>
    <sheet name="Hoja3" sheetId="11" state="hidden" r:id="rId4"/>
    <sheet name="ANT- CONST" sheetId="5" state="hidden" r:id="rId5"/>
    <sheet name="TRAMITACIONES.PMA-21" sheetId="6" state="hidden" r:id="rId6"/>
    <sheet name="RB-2-RBS" sheetId="7" state="hidden" r:id="rId7"/>
    <sheet name="CONTROL DE PLANOS APRB. A NIVEL" sheetId="10" state="hidden" r:id="rId8"/>
    <sheet name="PRESC.- VIRT" sheetId="8" state="hidden" r:id="rId9"/>
    <sheet name="ANTAI" sheetId="9" state="hidden" r:id="rId10"/>
    <sheet name="VoBo GLOBAL" sheetId="12" state="hidden" r:id="rId11"/>
  </sheets>
  <definedNames>
    <definedName name="_xlnm._FilterDatabase" localSheetId="0" hidden="1">'ANTEPROYECTO -ABRIL 2025'!$A$10:$J$10</definedName>
    <definedName name="_xlnm.Print_Area" localSheetId="9">ANTAI!$A$1:$Q$13</definedName>
    <definedName name="_xlnm.Print_Area" localSheetId="8">'PRESC.- VIRT'!$A$1:$I$10</definedName>
    <definedName name="_xlnm.Print_Area" localSheetId="6">'RB-2-RBS'!$A$1:$I$51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1" i="4" l="1"/>
  <c r="K12" i="4"/>
  <c r="K18" i="4"/>
  <c r="K17" i="4"/>
  <c r="K15" i="4"/>
  <c r="K19" i="4"/>
  <c r="K16" i="4"/>
  <c r="K14" i="4"/>
  <c r="K13" i="4"/>
  <c r="K20" i="4"/>
  <c r="H41" i="10"/>
  <c r="H47" i="10"/>
  <c r="H28" i="10"/>
  <c r="H22" i="10"/>
  <c r="H16" i="10"/>
  <c r="H10" i="10"/>
  <c r="X15" i="3"/>
  <c r="Y15" i="3"/>
  <c r="Z15" i="3"/>
  <c r="AA15" i="3"/>
  <c r="AB15" i="3"/>
  <c r="AC15" i="3"/>
  <c r="AH15" i="3" l="1"/>
  <c r="AI15" i="3"/>
  <c r="AJ15" i="3"/>
  <c r="AK15" i="3"/>
  <c r="AD15" i="3" l="1"/>
  <c r="AE15" i="3"/>
  <c r="AF15" i="3"/>
  <c r="AG15" i="3"/>
  <c r="AL15" i="3" l="1"/>
  <c r="AM15" i="3"/>
  <c r="AN15" i="3"/>
  <c r="AO15" i="3"/>
  <c r="AP15" i="3"/>
  <c r="AQ15" i="3"/>
  <c r="T15" i="3"/>
  <c r="U15" i="3"/>
  <c r="V15" i="3"/>
  <c r="W15" i="3"/>
  <c r="P15" i="3"/>
  <c r="Q15" i="3"/>
  <c r="R15" i="3"/>
  <c r="S15" i="3"/>
  <c r="L15" i="3"/>
  <c r="M15" i="3"/>
  <c r="N15" i="3"/>
  <c r="O15" i="3"/>
  <c r="H15" i="3"/>
  <c r="I15" i="3"/>
  <c r="J15" i="3"/>
  <c r="K15" i="3"/>
  <c r="B15" i="3"/>
  <c r="C15" i="3"/>
  <c r="D15" i="3"/>
  <c r="E15" i="3"/>
  <c r="F15" i="3"/>
  <c r="G15" i="3" l="1"/>
  <c r="F47" i="10" l="1"/>
  <c r="F22" i="10"/>
  <c r="F10" i="10"/>
  <c r="F16" i="10"/>
  <c r="K12" i="5"/>
  <c r="I17" i="7" l="1"/>
  <c r="I39" i="7"/>
  <c r="I32" i="7"/>
  <c r="I25" i="7"/>
  <c r="I11" i="7"/>
  <c r="K12" i="12" l="1"/>
  <c r="G24" i="12"/>
  <c r="C24" i="12"/>
  <c r="G23" i="12"/>
  <c r="C23" i="12"/>
  <c r="K21" i="12"/>
  <c r="K20" i="12"/>
  <c r="K19" i="12"/>
  <c r="K18" i="12"/>
  <c r="K17" i="12"/>
  <c r="K16" i="12"/>
  <c r="K15" i="12"/>
  <c r="K14" i="12"/>
  <c r="K13" i="12"/>
  <c r="D47" i="10"/>
  <c r="D16" i="10"/>
  <c r="K23" i="12" l="1"/>
  <c r="K24" i="12"/>
  <c r="G22" i="4"/>
  <c r="C22" i="4"/>
  <c r="G21" i="5"/>
  <c r="C21" i="5"/>
  <c r="AR14" i="3" l="1"/>
  <c r="AR13" i="3"/>
  <c r="AR12" i="3"/>
  <c r="AR11" i="3"/>
  <c r="AR10" i="3"/>
  <c r="AT14" i="3"/>
  <c r="AT13" i="3"/>
  <c r="AT12" i="3"/>
  <c r="AT11" i="3"/>
  <c r="AU14" i="3"/>
  <c r="AU13" i="3"/>
  <c r="AU12" i="3"/>
  <c r="AU11" i="3"/>
  <c r="AS14" i="3"/>
  <c r="AS13" i="3"/>
  <c r="AS12" i="3"/>
  <c r="AS11" i="3"/>
  <c r="AS10" i="3"/>
  <c r="AT10" i="3"/>
  <c r="AU10" i="3"/>
  <c r="AU9" i="3"/>
  <c r="AT9" i="3"/>
  <c r="AS9" i="3"/>
  <c r="AR9" i="3"/>
  <c r="K22" i="4"/>
  <c r="AS15" i="3" l="1"/>
  <c r="AR15" i="3"/>
  <c r="AT15" i="3"/>
  <c r="AU15" i="3"/>
  <c r="N30" i="6"/>
  <c r="N29" i="6"/>
  <c r="N28" i="6"/>
  <c r="N27" i="6"/>
  <c r="G23" i="4" l="1"/>
  <c r="H31" i="6"/>
  <c r="C31" i="6" l="1"/>
  <c r="K20" i="5" l="1"/>
  <c r="K14" i="5"/>
  <c r="K19" i="5"/>
  <c r="C23" i="4" l="1"/>
  <c r="K23" i="4" s="1"/>
  <c r="G22" i="5"/>
  <c r="K21" i="5"/>
  <c r="C22" i="5"/>
  <c r="K11" i="5"/>
  <c r="C15" i="6" l="1"/>
  <c r="B15" i="6"/>
  <c r="D31" i="6" l="1"/>
  <c r="E31" i="6" l="1"/>
  <c r="M31" i="6" l="1"/>
  <c r="L31" i="6" l="1"/>
  <c r="K31" i="6" l="1"/>
  <c r="J31" i="6" l="1"/>
  <c r="I31" i="6" l="1"/>
  <c r="G31" i="6" l="1"/>
  <c r="F31" i="6" l="1"/>
  <c r="M15" i="6" l="1"/>
  <c r="L15" i="6"/>
  <c r="K15" i="6"/>
  <c r="J15" i="6"/>
  <c r="I15" i="6"/>
  <c r="H15" i="6"/>
  <c r="G15" i="6"/>
  <c r="F15" i="6"/>
  <c r="E15" i="6"/>
  <c r="D15" i="6"/>
  <c r="N14" i="6"/>
  <c r="N13" i="6"/>
  <c r="N12" i="6"/>
  <c r="N11" i="6"/>
  <c r="K18" i="5"/>
  <c r="K17" i="5"/>
  <c r="K16" i="5"/>
  <c r="K15" i="5"/>
  <c r="K22" i="5" l="1"/>
  <c r="N15" i="6"/>
</calcChain>
</file>

<file path=xl/sharedStrings.xml><?xml version="1.0" encoding="utf-8"?>
<sst xmlns="http://schemas.openxmlformats.org/spreadsheetml/2006/main" count="492" uniqueCount="243">
  <si>
    <t>MINISTERIO DE VIVIENDA Y ORDENAMIENTO TERRITORIAL</t>
  </si>
  <si>
    <t>DIRECCION NACIONAL DE VENTANILLA ÚNICA</t>
  </si>
  <si>
    <t>No. Control</t>
  </si>
  <si>
    <t>Nombre  del Proyecto</t>
  </si>
  <si>
    <t>Fecha de Ingreso</t>
  </si>
  <si>
    <t>Fecha de Revisión</t>
  </si>
  <si>
    <t>Provincia</t>
  </si>
  <si>
    <t>Distrito</t>
  </si>
  <si>
    <t>Corregimiento</t>
  </si>
  <si>
    <t>Norma</t>
  </si>
  <si>
    <t>Cant. de Lotes</t>
  </si>
  <si>
    <t>COCLÉ</t>
  </si>
  <si>
    <t>LOS SANTOS</t>
  </si>
  <si>
    <t>ANTEPROYECTO</t>
  </si>
  <si>
    <t>CONSTRUCCION</t>
  </si>
  <si>
    <t>VISTO BUENO-URB.</t>
  </si>
  <si>
    <t>INSCRIPCION URB.</t>
  </si>
  <si>
    <t>VISTO BUENO- SIMP</t>
  </si>
  <si>
    <t>INSCRIPCION- SIMP</t>
  </si>
  <si>
    <t>TOTAL</t>
  </si>
  <si>
    <t>Ministerio de Vivienda y Ordenamiento Territorial</t>
  </si>
  <si>
    <t>Vice ministerio de Ordenamiento Territorial</t>
  </si>
  <si>
    <t>Dirección Nacional de Ventanilla Única.</t>
  </si>
  <si>
    <t>REGIONAL</t>
  </si>
  <si>
    <t>TIPO DE TRAMITES</t>
  </si>
  <si>
    <t>TOTAL RECIBIDO        POR UNIDAD ADMINISTRATIVA</t>
  </si>
  <si>
    <t>VISTO BUENO</t>
  </si>
  <si>
    <t>INSCRIPCION</t>
  </si>
  <si>
    <t xml:space="preserve">Recibido </t>
  </si>
  <si>
    <t>Suspendido</t>
  </si>
  <si>
    <t>HERRERA</t>
  </si>
  <si>
    <t>PANAMA OESTE</t>
  </si>
  <si>
    <t>VERAGUAS</t>
  </si>
  <si>
    <t>PANAMÁ (SEDE)</t>
  </si>
  <si>
    <t>TOTAL REVISADO</t>
  </si>
  <si>
    <t>TOTAL DE TRÁMITES</t>
  </si>
  <si>
    <t xml:space="preserve">TOTAL REVISADO </t>
  </si>
  <si>
    <t>Vice Ministerio de Ordenamiento Territorial</t>
  </si>
  <si>
    <t>ESTAPA DE APROBACION</t>
  </si>
  <si>
    <t>TOTAL DE TRAMITACIONES</t>
  </si>
  <si>
    <t>CONSTRUCCIÓN</t>
  </si>
  <si>
    <t>ETAPA DE REVISIÓN</t>
  </si>
  <si>
    <t>PROMEDIO MENSUAL</t>
  </si>
  <si>
    <t>Nota:    El tiempo calculado es en días calendarios hábiles</t>
  </si>
  <si>
    <t>MINISTERIO DE VIVIENDA Y OREDENAMIENTO TERRITORIAL</t>
  </si>
  <si>
    <t>MINISTRERIO DE VIVIENDA Y OREDENAMIENTO TERRITORIAL</t>
  </si>
  <si>
    <t>Fecha de Revisión y Salida</t>
  </si>
  <si>
    <t>TIEMPO PROMEDIO - DURACIÓN DEL PROCESO DE REVISIÓN DE URBANIZACIONES EN LAS DISTINTAS ETAPAS</t>
  </si>
  <si>
    <t>PROYECTOS REVISADOS CON NORMA RBS- RB-2, A NIVEL NACIONAL</t>
  </si>
  <si>
    <t xml:space="preserve"> </t>
  </si>
  <si>
    <t>Tiempo por  tipo de Trámite</t>
  </si>
  <si>
    <t xml:space="preserve">     </t>
  </si>
  <si>
    <t>PROVINCIA DE COCLÉ</t>
  </si>
  <si>
    <t>PROVINCIA DE HERRERA</t>
  </si>
  <si>
    <t>PROVINCIA DE LOS SANTOS</t>
  </si>
  <si>
    <t>PROVINCIA DE PANAMÁ SEDE</t>
  </si>
  <si>
    <t>PROVINCIA DE BOCAS DEL TORO</t>
  </si>
  <si>
    <t>RECB. PRENC.</t>
  </si>
  <si>
    <t>RECB. DIGITAL</t>
  </si>
  <si>
    <t>SUSP.</t>
  </si>
  <si>
    <t>PEND/REV</t>
  </si>
  <si>
    <t>PROVINCIA DE PANAMÁ OESTE</t>
  </si>
  <si>
    <t>CHIRIQUI</t>
  </si>
  <si>
    <t>DARIEN</t>
  </si>
  <si>
    <t>BOCAS DEL TORO</t>
  </si>
  <si>
    <t>COLON</t>
  </si>
  <si>
    <t>TOTAL RCB.</t>
  </si>
  <si>
    <t>PEND/ REV</t>
  </si>
  <si>
    <t>TOTAL DE RECB.</t>
  </si>
  <si>
    <t>TOTAL RECB.</t>
  </si>
  <si>
    <t>NOMBRE DEL PROYECTO</t>
  </si>
  <si>
    <t>FECHA DE INGRESO</t>
  </si>
  <si>
    <t>PROVINCIA</t>
  </si>
  <si>
    <t>DISTRITO</t>
  </si>
  <si>
    <t>CORREGIMIENTO</t>
  </si>
  <si>
    <t>NORMA</t>
  </si>
  <si>
    <t>CANTIDAD DE LOTES</t>
  </si>
  <si>
    <t>Pend/Rev.</t>
  </si>
  <si>
    <t xml:space="preserve">                                                   </t>
  </si>
  <si>
    <t># CONTROL</t>
  </si>
  <si>
    <t>PROVINCIA DE VERAGUAS</t>
  </si>
  <si>
    <t>TRAMITACIONES EN ETAPA DE VISTO BUENO E INSCRIPCIONES A NIVEL NACIONAL POR REGIONAL</t>
  </si>
  <si>
    <t xml:space="preserve"> SOLO MIVIOT-2021</t>
  </si>
  <si>
    <t>AÑO 2020</t>
  </si>
  <si>
    <t>Febr_22</t>
  </si>
  <si>
    <t>Ene_22</t>
  </si>
  <si>
    <t>Marz_22</t>
  </si>
  <si>
    <t>Abr_22</t>
  </si>
  <si>
    <t>May_22</t>
  </si>
  <si>
    <t>Jun_22</t>
  </si>
  <si>
    <t>Jul_22</t>
  </si>
  <si>
    <t>Agost_22</t>
  </si>
  <si>
    <t>Sept_22</t>
  </si>
  <si>
    <t>Oct_22</t>
  </si>
  <si>
    <t>Nov._22</t>
  </si>
  <si>
    <t>Dic_22</t>
  </si>
  <si>
    <t>Enero_22</t>
  </si>
  <si>
    <t>Febrero_22</t>
  </si>
  <si>
    <t>Marzo_22</t>
  </si>
  <si>
    <t>Abril_22</t>
  </si>
  <si>
    <t>Mayo_22</t>
  </si>
  <si>
    <t>Junio_22</t>
  </si>
  <si>
    <t>Julio_22</t>
  </si>
  <si>
    <t>Septiembre_22</t>
  </si>
  <si>
    <t>Octubre_22</t>
  </si>
  <si>
    <t>Noviembre_22</t>
  </si>
  <si>
    <t>Diciembre_22</t>
  </si>
  <si>
    <t>FAVO.</t>
  </si>
  <si>
    <t>FAV</t>
  </si>
  <si>
    <t>FAVO..</t>
  </si>
  <si>
    <t>MINISTERIO DE VIVIENDA</t>
  </si>
  <si>
    <t>VICEMINISTERIO DE ORDENAMIENTO TERRITORIAL</t>
  </si>
  <si>
    <t>DIRECCIÓN NACIONAL DE VENTANILLA ÚNICA</t>
  </si>
  <si>
    <t>PROVINCIA DE CHIRIQUÍ</t>
  </si>
  <si>
    <t>TIPO DE APROBACIÓN</t>
  </si>
  <si>
    <t>PROVINCIA DE COLÓN</t>
  </si>
  <si>
    <t>Favorable</t>
  </si>
  <si>
    <t>Pend/Rev</t>
  </si>
  <si>
    <t xml:space="preserve">NOMBRE </t>
  </si>
  <si>
    <t xml:space="preserve">TOTAL </t>
  </si>
  <si>
    <t>FECHA  DE REVISION Y SALIDA</t>
  </si>
  <si>
    <t>I</t>
  </si>
  <si>
    <t>favorable presencial</t>
  </si>
  <si>
    <t>suspendido presencial</t>
  </si>
  <si>
    <t>trámite</t>
  </si>
  <si>
    <t>Total ingresado</t>
  </si>
  <si>
    <t>Recb. presencial</t>
  </si>
  <si>
    <t>Recb. digital</t>
  </si>
  <si>
    <t>favorable dig</t>
  </si>
  <si>
    <t>suspendidos dig</t>
  </si>
  <si>
    <t>ATEPROYECTOS</t>
  </si>
  <si>
    <t>CONSTRUCION FINAL</t>
  </si>
  <si>
    <t>REVISIÓN DE CONSTRUCCIÓN- RBS- SEDE PANAMÁ</t>
  </si>
  <si>
    <t>REVISIÓN DE Anteproyecto RBS- Sede Panamá</t>
  </si>
  <si>
    <t>REVISIÓN DE Anteproyecto - RBS-PROVINCIA DE CHIRIQUI</t>
  </si>
  <si>
    <t>REVISIÓN DE CONSTRUCCIÓN- RBS- REGIONAL DE CHIRIQUI</t>
  </si>
  <si>
    <t>PANAMÁ OESTE</t>
  </si>
  <si>
    <t>COMPENDIO DE TRAMITACIONES RECIBIDAS SOLO REGISTRADO FAVORABLE-  MIVIOT</t>
  </si>
  <si>
    <t>DESGLOSE DE PLANOS ANTEPROYECTOS REGISTRADO EN LAS REGIONALES Y SEDE PANAMÁ</t>
  </si>
  <si>
    <t>enr-2023</t>
  </si>
  <si>
    <t>TOTAL DE PLANOS RECIBIDOS</t>
  </si>
  <si>
    <t>TOTAL DE REVISIONES FAVORABLES POR TIPO DE TRÁMITES</t>
  </si>
  <si>
    <t>TOTAL DE PLANOS SUSPENDIDOS</t>
  </si>
  <si>
    <t>PENDIENTE POR REVISIÓN Y EN CONSULTA</t>
  </si>
  <si>
    <t>canalSolicitud</t>
  </si>
  <si>
    <t>resueltas</t>
  </si>
  <si>
    <t>negadas</t>
  </si>
  <si>
    <t>enTramite</t>
  </si>
  <si>
    <t>porSexoFemenino</t>
  </si>
  <si>
    <t>porSexoMasculino</t>
  </si>
  <si>
    <t>porEmpresaGrupo</t>
  </si>
  <si>
    <t>porPersonasDiscapacitadas</t>
  </si>
  <si>
    <t>porEtniaIndigena</t>
  </si>
  <si>
    <t>porEtniaAfroantillana</t>
  </si>
  <si>
    <t>porEtniaMestiza</t>
  </si>
  <si>
    <t>porEtniaMulato</t>
  </si>
  <si>
    <t>porEtniaBlanco</t>
  </si>
  <si>
    <t>porOtrosOrigenes</t>
  </si>
  <si>
    <t>porEdadEntre18y64</t>
  </si>
  <si>
    <t>porEdadMayorA64</t>
  </si>
  <si>
    <t>plataforma de solicitudes internas</t>
  </si>
  <si>
    <t>presencial</t>
  </si>
  <si>
    <t>por correo</t>
  </si>
  <si>
    <t>antai smart cid</t>
  </si>
  <si>
    <t>cantidad Recibida</t>
  </si>
  <si>
    <t>PANAMÁ</t>
  </si>
  <si>
    <t>RBS</t>
  </si>
  <si>
    <t>CHITRE</t>
  </si>
  <si>
    <t>PENONOMÉ</t>
  </si>
  <si>
    <t xml:space="preserve">PANAMÁ </t>
  </si>
  <si>
    <t xml:space="preserve"> LOS SANTOS</t>
  </si>
  <si>
    <t xml:space="preserve"> HERRERA</t>
  </si>
  <si>
    <t xml:space="preserve"> VERAGUAS</t>
  </si>
  <si>
    <t xml:space="preserve"> CHIRIQUI</t>
  </si>
  <si>
    <t xml:space="preserve"> BOCAS DEL TORO</t>
  </si>
  <si>
    <t>TRAMITACIONES DE ANTEPROYECTO Y CONTRUCCION A NIVEL NACIONAL</t>
  </si>
  <si>
    <t>PACORA</t>
  </si>
  <si>
    <t>C/P DIGILES</t>
  </si>
  <si>
    <t>C/P PRESENCIALES</t>
  </si>
  <si>
    <t>TOTAL APROBADO   PROYECTOS</t>
  </si>
  <si>
    <t>DAVID</t>
  </si>
  <si>
    <t>REVISIÓN DE Construcción - RBS-PROVINCIA CENTRALES</t>
  </si>
  <si>
    <t>JULIO</t>
  </si>
  <si>
    <t>RIVERA DE LA PROVIDENCIA</t>
  </si>
  <si>
    <t>CHEPO</t>
  </si>
  <si>
    <t>PUEBLO NUEVO</t>
  </si>
  <si>
    <t>RBS-RB-E</t>
  </si>
  <si>
    <t>URBANIZACIÓN VILLAS DE SANTA ROSA</t>
  </si>
  <si>
    <t xml:space="preserve">AGUADULCE </t>
  </si>
  <si>
    <t>EL ROBLE</t>
  </si>
  <si>
    <t>RESIDENCIAL SAN ANTONIO</t>
  </si>
  <si>
    <t>MONAGRILLO</t>
  </si>
  <si>
    <t>LA VILLA RIVER</t>
  </si>
  <si>
    <t>LA VILLA DE LO SANTOS</t>
  </si>
  <si>
    <t>PASEO DEL BOSQUE ML-02</t>
  </si>
  <si>
    <t>EL COCO</t>
  </si>
  <si>
    <t>PASEO RIVERA ETAPA I</t>
  </si>
  <si>
    <t>SAN PABLO NUEVO</t>
  </si>
  <si>
    <t>RBS, R-E</t>
  </si>
  <si>
    <t>COMPENDIO ESTADÍSTICO DE TRÁMITES A NIVEL NACIONAL CORRESPONDIENTE AL MES DE  JULIO- 2023</t>
  </si>
  <si>
    <t>RESIDENCIAL LA GUADALUPANA</t>
  </si>
  <si>
    <t>1207-2023</t>
  </si>
  <si>
    <t>1097-2023</t>
  </si>
  <si>
    <t>RESIDENCIAL CITY HILLS II</t>
  </si>
  <si>
    <t>11/072023</t>
  </si>
  <si>
    <t>CHIRIQUÍ</t>
  </si>
  <si>
    <t>BUGABA</t>
  </si>
  <si>
    <t>LA CONCEPCIÓN</t>
  </si>
  <si>
    <t>ASERRIO</t>
  </si>
  <si>
    <t>|</t>
  </si>
  <si>
    <t>LA VILLA</t>
  </si>
  <si>
    <t>2693-2023</t>
  </si>
  <si>
    <t>RESIDENCIAL VILLA DE SANTA MARIA</t>
  </si>
  <si>
    <t>CAÑAVERAL</t>
  </si>
  <si>
    <t>1879-2023</t>
  </si>
  <si>
    <t>RESIDENCIAL ADRRIMARY</t>
  </si>
  <si>
    <t>1708-2023</t>
  </si>
  <si>
    <t>URBANIZACION LAURA ESTHER</t>
  </si>
  <si>
    <t>TOTAL APROBADO 3  PROYECTOS</t>
  </si>
  <si>
    <t>TOTAL APROBADO 2  PROYECTOS</t>
  </si>
  <si>
    <t>TOTAL APROBADO 4  PROYECTOS</t>
  </si>
  <si>
    <t>FECHA  DE REVISIÓN Y SALIDA</t>
  </si>
  <si>
    <t>No.</t>
  </si>
  <si>
    <t xml:space="preserve">   </t>
  </si>
  <si>
    <t>04/24/2025</t>
  </si>
  <si>
    <t>24 DE DICIEMBRE</t>
  </si>
  <si>
    <t>I,C2</t>
  </si>
  <si>
    <t>SAN CARLOS</t>
  </si>
  <si>
    <t>RM2,TU3</t>
  </si>
  <si>
    <t>JARDINES DE MENDOZA</t>
  </si>
  <si>
    <t>LA CHORRERA</t>
  </si>
  <si>
    <t>ARRAIJÁN</t>
  </si>
  <si>
    <t>RE</t>
  </si>
  <si>
    <t>RESIDENCIAL LA LAJITA</t>
  </si>
  <si>
    <t>04/17/2025</t>
  </si>
  <si>
    <t>FEUILLET</t>
  </si>
  <si>
    <t>RBS-C2</t>
  </si>
  <si>
    <t>04/22/2025</t>
  </si>
  <si>
    <t>PUERTO CAIMITO</t>
  </si>
  <si>
    <t xml:space="preserve">P.H. RESIDENCIAL EL REMANSO </t>
  </si>
  <si>
    <t>ZONA FRANCA LAS AMÉRICAS II</t>
  </si>
  <si>
    <r>
      <t xml:space="preserve">REVISIÓN DE PLANOS DE URBANIZACIONES EN ETAPA DE  ANTEPROYECTO </t>
    </r>
    <r>
      <rPr>
        <b/>
        <sz val="11"/>
        <color theme="1" tint="4.9989318521683403E-2"/>
        <rFont val="Arial"/>
        <family val="2"/>
      </rPr>
      <t>ABRIL 2025</t>
    </r>
  </si>
  <si>
    <t xml:space="preserve">P.H. MAREMAR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</si>
</sst>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Goudy Old Style"/>
      <family val="1"/>
    </font>
    <font>
      <b/>
      <sz val="14"/>
      <name val="Goudy Old Style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Goudy Old Style"/>
      <family val="1"/>
    </font>
    <font>
      <b/>
      <sz val="10"/>
      <name val="Bookman Old Style"/>
      <family val="1"/>
    </font>
    <font>
      <sz val="10"/>
      <name val="Bookman Old Style"/>
      <family val="1"/>
    </font>
    <font>
      <b/>
      <sz val="16"/>
      <name val="Bookman Old Style"/>
      <family val="1"/>
    </font>
    <font>
      <sz val="9"/>
      <color theme="1"/>
      <name val="Calibri"/>
      <family val="2"/>
      <scheme val="minor"/>
    </font>
    <font>
      <b/>
      <sz val="12"/>
      <name val="Bookman Old Style"/>
      <family val="1"/>
    </font>
    <font>
      <b/>
      <sz val="18"/>
      <name val="Goudy Old Style"/>
      <family val="1"/>
    </font>
    <font>
      <sz val="9"/>
      <name val="Bookman Old Style"/>
      <family val="1"/>
    </font>
    <font>
      <b/>
      <sz val="11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1"/>
      <name val="Bodoni MT Condensed"/>
      <family val="1"/>
    </font>
    <font>
      <b/>
      <sz val="11"/>
      <name val="Century Schoolbook"/>
      <family val="1"/>
    </font>
    <font>
      <b/>
      <sz val="11"/>
      <color theme="1"/>
      <name val="Century Schoolbook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b/>
      <sz val="11"/>
      <name val="Goudy Old Style"/>
      <family val="1"/>
    </font>
    <font>
      <b/>
      <sz val="11"/>
      <name val="Arial Narrow"/>
      <family val="2"/>
    </font>
    <font>
      <sz val="11"/>
      <name val="Arial Narrow"/>
      <family val="2"/>
    </font>
    <font>
      <b/>
      <sz val="20"/>
      <name val="Goudy Old Style"/>
      <family val="1"/>
    </font>
    <font>
      <sz val="16"/>
      <color theme="1"/>
      <name val="Book Antiqua"/>
      <family val="1"/>
    </font>
    <font>
      <b/>
      <sz val="14"/>
      <color theme="1"/>
      <name val="Calibri"/>
      <family val="2"/>
      <scheme val="minor"/>
    </font>
    <font>
      <b/>
      <sz val="14"/>
      <name val="Bookman Old Style"/>
      <family val="1"/>
    </font>
    <font>
      <sz val="16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name val="Bookman Old Style"/>
      <family val="1"/>
    </font>
    <font>
      <b/>
      <sz val="10"/>
      <color theme="1"/>
      <name val="Arial"/>
      <family val="2"/>
    </font>
    <font>
      <i/>
      <sz val="22"/>
      <color theme="1"/>
      <name val="Bookman Old Style"/>
      <family val="1"/>
    </font>
    <font>
      <b/>
      <i/>
      <sz val="22"/>
      <color theme="1"/>
      <name val="Bookman Old Style"/>
      <family val="1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24"/>
      <color theme="1"/>
      <name val="Calibri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4"/>
      <name val="Calibri"/>
      <family val="2"/>
      <scheme val="minor"/>
    </font>
    <font>
      <sz val="14"/>
      <name val="Bookman Old Style"/>
      <family val="1"/>
    </font>
    <font>
      <sz val="24"/>
      <name val="Bookman Old Style"/>
      <family val="1"/>
    </font>
    <font>
      <b/>
      <sz val="24"/>
      <name val="Bookman Old Style"/>
      <family val="1"/>
    </font>
    <font>
      <b/>
      <sz val="24"/>
      <name val="Calibri"/>
      <family val="2"/>
      <scheme val="minor"/>
    </font>
    <font>
      <b/>
      <sz val="24"/>
      <color theme="1"/>
      <name val="Bookman Old Style"/>
      <family val="1"/>
    </font>
    <font>
      <sz val="10"/>
      <color theme="1"/>
      <name val="Bookman Old Style"/>
      <family val="1"/>
    </font>
    <font>
      <b/>
      <sz val="11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theme="1" tint="4.9989318521683403E-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4" fillId="0" borderId="0" applyNumberFormat="0" applyFill="0" applyBorder="0" applyAlignment="0" applyProtection="0"/>
  </cellStyleXfs>
  <cellXfs count="340">
    <xf numFmtId="0" fontId="0" fillId="0" borderId="0" xfId="0"/>
    <xf numFmtId="0" fontId="4" fillId="0" borderId="1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0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8" fillId="2" borderId="2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7" fillId="2" borderId="0" xfId="0" applyFont="1" applyFill="1"/>
    <xf numFmtId="0" fontId="21" fillId="2" borderId="3" xfId="0" applyFont="1" applyFill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2" fillId="5" borderId="3" xfId="0" applyFont="1" applyFill="1" applyBorder="1" applyAlignment="1">
      <alignment horizontal="center"/>
    </xf>
    <xf numFmtId="0" fontId="22" fillId="5" borderId="3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center" vertical="center" wrapText="1"/>
    </xf>
    <xf numFmtId="17" fontId="23" fillId="2" borderId="2" xfId="0" applyNumberFormat="1" applyFont="1" applyFill="1" applyBorder="1" applyAlignment="1">
      <alignment horizontal="center" vertical="center"/>
    </xf>
    <xf numFmtId="0" fontId="24" fillId="2" borderId="32" xfId="0" applyFont="1" applyFill="1" applyBorder="1" applyAlignment="1">
      <alignment horizontal="center" vertical="justify"/>
    </xf>
    <xf numFmtId="0" fontId="25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64" fontId="23" fillId="2" borderId="3" xfId="0" applyNumberFormat="1" applyFont="1" applyFill="1" applyBorder="1" applyAlignment="1">
      <alignment horizontal="center" vertical="center"/>
    </xf>
    <xf numFmtId="2" fontId="22" fillId="6" borderId="6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24" fillId="3" borderId="10" xfId="0" applyFont="1" applyFill="1" applyBorder="1" applyAlignment="1">
      <alignment horizontal="center" vertical="center"/>
    </xf>
    <xf numFmtId="2" fontId="23" fillId="3" borderId="11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/>
    </xf>
    <xf numFmtId="1" fontId="23" fillId="3" borderId="1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justify"/>
    </xf>
    <xf numFmtId="14" fontId="5" fillId="0" borderId="3" xfId="0" applyNumberFormat="1" applyFont="1" applyBorder="1" applyAlignment="1">
      <alignment horizontal="center" vertical="justify"/>
    </xf>
    <xf numFmtId="0" fontId="5" fillId="0" borderId="3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0" fillId="0" borderId="3" xfId="0" applyBorder="1"/>
    <xf numFmtId="0" fontId="15" fillId="2" borderId="0" xfId="0" applyFont="1" applyFill="1"/>
    <xf numFmtId="0" fontId="15" fillId="0" borderId="0" xfId="0" applyFont="1"/>
    <xf numFmtId="2" fontId="0" fillId="0" borderId="0" xfId="0" applyNumberFormat="1"/>
    <xf numFmtId="0" fontId="9" fillId="2" borderId="9" xfId="0" applyFont="1" applyFill="1" applyBorder="1" applyAlignment="1">
      <alignment horizontal="center" vertical="center"/>
    </xf>
    <xf numFmtId="0" fontId="33" fillId="0" borderId="0" xfId="0" applyFont="1"/>
    <xf numFmtId="0" fontId="34" fillId="0" borderId="0" xfId="0" applyFont="1"/>
    <xf numFmtId="0" fontId="7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/>
    </xf>
    <xf numFmtId="0" fontId="4" fillId="0" borderId="46" xfId="0" applyFont="1" applyBorder="1" applyAlignment="1">
      <alignment horizontal="center" vertical="justify"/>
    </xf>
    <xf numFmtId="0" fontId="36" fillId="0" borderId="1" xfId="0" applyFont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13" fillId="2" borderId="47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3" fontId="7" fillId="2" borderId="20" xfId="0" applyNumberFormat="1" applyFont="1" applyFill="1" applyBorder="1" applyAlignment="1">
      <alignment horizontal="center" vertical="center"/>
    </xf>
    <xf numFmtId="3" fontId="7" fillId="2" borderId="25" xfId="0" applyNumberFormat="1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/>
    </xf>
    <xf numFmtId="0" fontId="13" fillId="2" borderId="48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  <xf numFmtId="0" fontId="13" fillId="2" borderId="49" xfId="0" applyFont="1" applyFill="1" applyBorder="1" applyAlignment="1">
      <alignment horizontal="center"/>
    </xf>
    <xf numFmtId="0" fontId="13" fillId="2" borderId="50" xfId="0" applyFont="1" applyFill="1" applyBorder="1" applyAlignment="1">
      <alignment horizont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22" fillId="7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9" fillId="0" borderId="3" xfId="0" applyFont="1" applyBorder="1" applyAlignment="1">
      <alignment horizontal="center"/>
    </xf>
    <xf numFmtId="0" fontId="13" fillId="6" borderId="7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8" fillId="6" borderId="2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1" fillId="0" borderId="3" xfId="0" applyFont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40" fillId="0" borderId="0" xfId="0" applyFont="1"/>
    <xf numFmtId="17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2" fillId="0" borderId="3" xfId="0" applyFont="1" applyBorder="1" applyAlignment="1">
      <alignment horizontal="center"/>
    </xf>
    <xf numFmtId="0" fontId="17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43" fillId="7" borderId="15" xfId="0" applyFont="1" applyFill="1" applyBorder="1" applyAlignment="1">
      <alignment horizontal="center" vertical="center" wrapText="1"/>
    </xf>
    <xf numFmtId="0" fontId="44" fillId="0" borderId="52" xfId="0" applyFont="1" applyBorder="1" applyAlignment="1">
      <alignment horizontal="center" vertical="center" wrapText="1"/>
    </xf>
    <xf numFmtId="0" fontId="44" fillId="0" borderId="53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44" xfId="0" applyFont="1" applyBorder="1" applyAlignment="1">
      <alignment horizontal="center" vertical="center" wrapText="1"/>
    </xf>
    <xf numFmtId="0" fontId="45" fillId="7" borderId="9" xfId="0" applyFont="1" applyFill="1" applyBorder="1" applyAlignment="1">
      <alignment horizontal="center" vertical="center" wrapText="1"/>
    </xf>
    <xf numFmtId="0" fontId="45" fillId="7" borderId="15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/>
    </xf>
    <xf numFmtId="0" fontId="32" fillId="0" borderId="54" xfId="0" applyFont="1" applyBorder="1" applyAlignment="1">
      <alignment horizontal="center" vertical="justify"/>
    </xf>
    <xf numFmtId="0" fontId="46" fillId="9" borderId="1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justify"/>
    </xf>
    <xf numFmtId="0" fontId="41" fillId="0" borderId="0" xfId="0" applyFont="1" applyBorder="1" applyAlignment="1">
      <alignment horizontal="center"/>
    </xf>
    <xf numFmtId="0" fontId="32" fillId="0" borderId="3" xfId="0" applyFont="1" applyBorder="1" applyAlignment="1">
      <alignment horizontal="center" vertical="justify"/>
    </xf>
    <xf numFmtId="0" fontId="43" fillId="7" borderId="15" xfId="0" applyFont="1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/>
    </xf>
    <xf numFmtId="0" fontId="45" fillId="7" borderId="15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justify"/>
    </xf>
    <xf numFmtId="0" fontId="0" fillId="0" borderId="0" xfId="0" applyAlignment="1">
      <alignment horizontal="center" wrapText="1"/>
    </xf>
    <xf numFmtId="14" fontId="5" fillId="0" borderId="3" xfId="0" applyNumberFormat="1" applyFont="1" applyBorder="1" applyAlignment="1">
      <alignment horizontal="center" wrapText="1"/>
    </xf>
    <xf numFmtId="0" fontId="32" fillId="0" borderId="0" xfId="0" applyFont="1" applyBorder="1" applyAlignment="1">
      <alignment horizontal="center" vertical="justify"/>
    </xf>
    <xf numFmtId="0" fontId="0" fillId="0" borderId="0" xfId="0" applyFont="1"/>
    <xf numFmtId="3" fontId="7" fillId="0" borderId="3" xfId="0" applyNumberFormat="1" applyFont="1" applyBorder="1" applyAlignment="1">
      <alignment horizontal="center"/>
    </xf>
    <xf numFmtId="0" fontId="22" fillId="2" borderId="8" xfId="0" applyFont="1" applyFill="1" applyBorder="1" applyAlignment="1">
      <alignment horizontal="center" vertical="center" wrapText="1"/>
    </xf>
    <xf numFmtId="17" fontId="50" fillId="0" borderId="0" xfId="0" applyNumberFormat="1" applyFont="1"/>
    <xf numFmtId="0" fontId="51" fillId="0" borderId="0" xfId="0" applyFont="1"/>
    <xf numFmtId="0" fontId="51" fillId="0" borderId="0" xfId="0" applyFont="1" applyAlignment="1">
      <alignment wrapText="1"/>
    </xf>
    <xf numFmtId="0" fontId="46" fillId="9" borderId="15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51" fillId="0" borderId="0" xfId="0" applyFont="1" applyAlignment="1">
      <alignment horizontal="center" wrapText="1"/>
    </xf>
    <xf numFmtId="0" fontId="47" fillId="9" borderId="15" xfId="0" applyFont="1" applyFill="1" applyBorder="1" applyAlignment="1">
      <alignment horizontal="center" vertical="center"/>
    </xf>
    <xf numFmtId="0" fontId="47" fillId="9" borderId="39" xfId="0" applyFont="1" applyFill="1" applyBorder="1" applyAlignment="1">
      <alignment horizontal="center" vertical="center"/>
    </xf>
    <xf numFmtId="0" fontId="47" fillId="9" borderId="3" xfId="0" applyFont="1" applyFill="1" applyBorder="1" applyAlignment="1">
      <alignment horizontal="center" vertical="center"/>
    </xf>
    <xf numFmtId="14" fontId="52" fillId="0" borderId="3" xfId="0" applyNumberFormat="1" applyFont="1" applyBorder="1" applyAlignment="1">
      <alignment horizontal="center" vertical="justify"/>
    </xf>
    <xf numFmtId="0" fontId="52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/>
    </xf>
    <xf numFmtId="0" fontId="13" fillId="6" borderId="49" xfId="0" applyFont="1" applyFill="1" applyBorder="1" applyAlignment="1">
      <alignment horizontal="center"/>
    </xf>
    <xf numFmtId="0" fontId="8" fillId="6" borderId="49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44" fillId="0" borderId="55" xfId="0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/>
    </xf>
    <xf numFmtId="14" fontId="54" fillId="0" borderId="3" xfId="0" applyNumberFormat="1" applyFont="1" applyBorder="1" applyAlignment="1">
      <alignment horizontal="center" vertical="justify"/>
    </xf>
    <xf numFmtId="0" fontId="54" fillId="0" borderId="3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 wrapText="1"/>
    </xf>
    <xf numFmtId="14" fontId="54" fillId="2" borderId="3" xfId="0" applyNumberFormat="1" applyFont="1" applyFill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0" fontId="55" fillId="2" borderId="3" xfId="0" applyFont="1" applyFill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 vertical="justify"/>
    </xf>
    <xf numFmtId="14" fontId="5" fillId="0" borderId="8" xfId="0" applyNumberFormat="1" applyFont="1" applyBorder="1" applyAlignment="1">
      <alignment wrapText="1"/>
    </xf>
    <xf numFmtId="14" fontId="5" fillId="0" borderId="30" xfId="0" applyNumberFormat="1" applyFont="1" applyBorder="1" applyAlignment="1">
      <alignment wrapText="1"/>
    </xf>
    <xf numFmtId="14" fontId="5" fillId="0" borderId="7" xfId="0" applyNumberFormat="1" applyFont="1" applyBorder="1" applyAlignment="1">
      <alignment wrapText="1"/>
    </xf>
    <xf numFmtId="0" fontId="8" fillId="2" borderId="23" xfId="0" applyFont="1" applyFill="1" applyBorder="1" applyAlignment="1">
      <alignment horizontal="center" vertical="center"/>
    </xf>
    <xf numFmtId="0" fontId="56" fillId="0" borderId="0" xfId="0" applyFont="1"/>
    <xf numFmtId="0" fontId="0" fillId="0" borderId="0" xfId="0" applyBorder="1"/>
    <xf numFmtId="0" fontId="5" fillId="0" borderId="8" xfId="0" applyFont="1" applyBorder="1" applyAlignment="1">
      <alignment horizontal="center" vertical="justify"/>
    </xf>
    <xf numFmtId="0" fontId="54" fillId="0" borderId="8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/>
    </xf>
    <xf numFmtId="0" fontId="54" fillId="0" borderId="8" xfId="0" applyFont="1" applyBorder="1" applyAlignment="1">
      <alignment horizontal="center"/>
    </xf>
    <xf numFmtId="0" fontId="57" fillId="2" borderId="16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 wrapText="1"/>
    </xf>
    <xf numFmtId="0" fontId="57" fillId="2" borderId="8" xfId="0" applyFont="1" applyFill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/>
    </xf>
    <xf numFmtId="0" fontId="58" fillId="12" borderId="3" xfId="0" applyFont="1" applyFill="1" applyBorder="1" applyAlignment="1">
      <alignment horizontal="center" vertical="center"/>
    </xf>
    <xf numFmtId="0" fontId="58" fillId="10" borderId="3" xfId="0" applyFont="1" applyFill="1" applyBorder="1" applyAlignment="1">
      <alignment horizontal="center" vertical="center"/>
    </xf>
    <xf numFmtId="0" fontId="58" fillId="7" borderId="4" xfId="0" applyFont="1" applyFill="1" applyBorder="1" applyAlignment="1">
      <alignment horizontal="center" vertical="center"/>
    </xf>
    <xf numFmtId="0" fontId="58" fillId="2" borderId="4" xfId="0" applyFont="1" applyFill="1" applyBorder="1" applyAlignment="1">
      <alignment horizontal="center" vertical="center"/>
    </xf>
    <xf numFmtId="0" fontId="58" fillId="12" borderId="4" xfId="0" applyFont="1" applyFill="1" applyBorder="1" applyAlignment="1">
      <alignment horizontal="center" vertical="center"/>
    </xf>
    <xf numFmtId="0" fontId="58" fillId="10" borderId="4" xfId="0" applyFont="1" applyFill="1" applyBorder="1" applyAlignment="1">
      <alignment horizontal="center" vertical="center"/>
    </xf>
    <xf numFmtId="0" fontId="58" fillId="14" borderId="4" xfId="0" applyFont="1" applyFill="1" applyBorder="1" applyAlignment="1">
      <alignment horizontal="center" vertical="center"/>
    </xf>
    <xf numFmtId="0" fontId="58" fillId="13" borderId="4" xfId="0" applyFont="1" applyFill="1" applyBorder="1" applyAlignment="1">
      <alignment horizontal="center" vertical="center"/>
    </xf>
    <xf numFmtId="0" fontId="58" fillId="12" borderId="17" xfId="0" applyFont="1" applyFill="1" applyBorder="1" applyAlignment="1">
      <alignment horizontal="center" vertical="center"/>
    </xf>
    <xf numFmtId="0" fontId="58" fillId="11" borderId="17" xfId="0" applyFont="1" applyFill="1" applyBorder="1" applyAlignment="1">
      <alignment horizontal="center" vertical="center"/>
    </xf>
    <xf numFmtId="0" fontId="59" fillId="7" borderId="3" xfId="0" applyFont="1" applyFill="1" applyBorder="1" applyAlignment="1">
      <alignment horizontal="center" vertical="center"/>
    </xf>
    <xf numFmtId="0" fontId="60" fillId="2" borderId="3" xfId="0" applyFont="1" applyFill="1" applyBorder="1" applyAlignment="1">
      <alignment horizontal="center" vertical="center"/>
    </xf>
    <xf numFmtId="0" fontId="60" fillId="12" borderId="3" xfId="0" applyFont="1" applyFill="1" applyBorder="1" applyAlignment="1">
      <alignment horizontal="center" vertical="center"/>
    </xf>
    <xf numFmtId="0" fontId="60" fillId="10" borderId="3" xfId="0" applyFont="1" applyFill="1" applyBorder="1" applyAlignment="1">
      <alignment horizontal="center" vertical="center"/>
    </xf>
    <xf numFmtId="0" fontId="58" fillId="2" borderId="22" xfId="0" applyFont="1" applyFill="1" applyBorder="1" applyAlignment="1">
      <alignment horizontal="center" vertical="center"/>
    </xf>
    <xf numFmtId="0" fontId="58" fillId="12" borderId="22" xfId="0" applyFont="1" applyFill="1" applyBorder="1" applyAlignment="1">
      <alignment horizontal="center" vertical="center"/>
    </xf>
    <xf numFmtId="0" fontId="58" fillId="13" borderId="3" xfId="0" applyFont="1" applyFill="1" applyBorder="1" applyAlignment="1">
      <alignment horizontal="center" vertical="center"/>
    </xf>
    <xf numFmtId="0" fontId="58" fillId="14" borderId="3" xfId="0" applyFont="1" applyFill="1" applyBorder="1" applyAlignment="1">
      <alignment horizontal="center" vertical="center"/>
    </xf>
    <xf numFmtId="0" fontId="58" fillId="12" borderId="8" xfId="0" applyFont="1" applyFill="1" applyBorder="1" applyAlignment="1">
      <alignment horizontal="center" vertical="center"/>
    </xf>
    <xf numFmtId="0" fontId="58" fillId="11" borderId="8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 wrapText="1"/>
    </xf>
    <xf numFmtId="0" fontId="58" fillId="2" borderId="3" xfId="0" applyFont="1" applyFill="1" applyBorder="1" applyAlignment="1">
      <alignment horizontal="center" vertical="center" wrapText="1"/>
    </xf>
    <xf numFmtId="0" fontId="58" fillId="12" borderId="3" xfId="0" applyFont="1" applyFill="1" applyBorder="1" applyAlignment="1">
      <alignment horizontal="center" vertical="center" wrapText="1"/>
    </xf>
    <xf numFmtId="0" fontId="58" fillId="10" borderId="3" xfId="0" applyFont="1" applyFill="1" applyBorder="1" applyAlignment="1">
      <alignment horizontal="center" vertical="center" wrapText="1"/>
    </xf>
    <xf numFmtId="0" fontId="60" fillId="10" borderId="3" xfId="0" applyFont="1" applyFill="1" applyBorder="1" applyAlignment="1">
      <alignment horizontal="center"/>
    </xf>
    <xf numFmtId="0" fontId="58" fillId="2" borderId="8" xfId="0" applyFont="1" applyFill="1" applyBorder="1" applyAlignment="1">
      <alignment horizontal="center" vertical="center" wrapText="1"/>
    </xf>
    <xf numFmtId="0" fontId="58" fillId="12" borderId="8" xfId="0" applyFont="1" applyFill="1" applyBorder="1" applyAlignment="1">
      <alignment horizontal="center" vertical="center" wrapText="1"/>
    </xf>
    <xf numFmtId="0" fontId="58" fillId="10" borderId="8" xfId="0" applyFont="1" applyFill="1" applyBorder="1" applyAlignment="1">
      <alignment horizontal="center" vertical="center" wrapText="1"/>
    </xf>
    <xf numFmtId="0" fontId="61" fillId="7" borderId="3" xfId="0" applyFont="1" applyFill="1" applyBorder="1" applyAlignment="1">
      <alignment horizontal="center" vertical="center"/>
    </xf>
    <xf numFmtId="0" fontId="48" fillId="2" borderId="3" xfId="0" applyFont="1" applyFill="1" applyBorder="1" applyAlignment="1">
      <alignment horizontal="center" vertical="center"/>
    </xf>
    <xf numFmtId="0" fontId="48" fillId="12" borderId="3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/>
    </xf>
    <xf numFmtId="0" fontId="59" fillId="2" borderId="3" xfId="0" applyFont="1" applyFill="1" applyBorder="1" applyAlignment="1">
      <alignment horizontal="center" vertical="center"/>
    </xf>
    <xf numFmtId="0" fontId="59" fillId="12" borderId="3" xfId="0" applyFont="1" applyFill="1" applyBorder="1" applyAlignment="1">
      <alignment horizontal="center" vertical="center"/>
    </xf>
    <xf numFmtId="0" fontId="59" fillId="10" borderId="3" xfId="0" applyFont="1" applyFill="1" applyBorder="1" applyAlignment="1">
      <alignment horizontal="center" vertical="center"/>
    </xf>
    <xf numFmtId="0" fontId="59" fillId="7" borderId="10" xfId="0" applyFont="1" applyFill="1" applyBorder="1" applyAlignment="1">
      <alignment horizontal="center" vertical="center"/>
    </xf>
    <xf numFmtId="0" fontId="59" fillId="2" borderId="14" xfId="0" applyFont="1" applyFill="1" applyBorder="1" applyAlignment="1">
      <alignment horizontal="center" vertical="center"/>
    </xf>
    <xf numFmtId="0" fontId="59" fillId="12" borderId="14" xfId="0" applyFont="1" applyFill="1" applyBorder="1" applyAlignment="1">
      <alignment horizontal="center" vertical="center"/>
    </xf>
    <xf numFmtId="0" fontId="59" fillId="10" borderId="12" xfId="0" applyFont="1" applyFill="1" applyBorder="1" applyAlignment="1">
      <alignment horizontal="center" vertical="center"/>
    </xf>
    <xf numFmtId="0" fontId="59" fillId="2" borderId="11" xfId="0" applyFont="1" applyFill="1" applyBorder="1" applyAlignment="1">
      <alignment horizontal="center" vertical="center"/>
    </xf>
    <xf numFmtId="0" fontId="59" fillId="7" borderId="45" xfId="0" applyFont="1" applyFill="1" applyBorder="1" applyAlignment="1">
      <alignment horizontal="center" vertical="center"/>
    </xf>
    <xf numFmtId="0" fontId="59" fillId="14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 wrapText="1"/>
    </xf>
    <xf numFmtId="0" fontId="59" fillId="7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/>
    </xf>
    <xf numFmtId="0" fontId="59" fillId="13" borderId="3" xfId="0" applyFont="1" applyFill="1" applyBorder="1" applyAlignment="1">
      <alignment horizontal="center" vertical="center"/>
    </xf>
    <xf numFmtId="0" fontId="59" fillId="14" borderId="3" xfId="0" applyFont="1" applyFill="1" applyBorder="1" applyAlignment="1">
      <alignment horizontal="center" vertical="center"/>
    </xf>
    <xf numFmtId="0" fontId="59" fillId="11" borderId="14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 vertical="center"/>
    </xf>
    <xf numFmtId="0" fontId="62" fillId="2" borderId="4" xfId="0" applyFont="1" applyFill="1" applyBorder="1" applyAlignment="1">
      <alignment horizontal="center" vertical="center"/>
    </xf>
    <xf numFmtId="0" fontId="62" fillId="6" borderId="29" xfId="0" applyFont="1" applyFill="1" applyBorder="1" applyAlignment="1">
      <alignment horizontal="center" vertical="center"/>
    </xf>
    <xf numFmtId="0" fontId="53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65" fillId="0" borderId="0" xfId="0" applyFont="1"/>
    <xf numFmtId="0" fontId="39" fillId="2" borderId="0" xfId="0" applyFont="1" applyFill="1"/>
    <xf numFmtId="0" fontId="39" fillId="2" borderId="0" xfId="0" applyFont="1" applyFill="1" applyBorder="1" applyAlignment="1">
      <alignment horizontal="left" vertical="center"/>
    </xf>
    <xf numFmtId="0" fontId="39" fillId="2" borderId="0" xfId="0" applyFont="1" applyFill="1" applyAlignment="1">
      <alignment wrapText="1"/>
    </xf>
    <xf numFmtId="0" fontId="66" fillId="2" borderId="0" xfId="1" applyFont="1" applyFill="1" applyBorder="1" applyAlignment="1">
      <alignment horizontal="left" vertical="center"/>
    </xf>
    <xf numFmtId="0" fontId="66" fillId="2" borderId="0" xfId="1" applyFont="1" applyFill="1"/>
    <xf numFmtId="0" fontId="54" fillId="2" borderId="3" xfId="0" applyFont="1" applyFill="1" applyBorder="1" applyAlignment="1">
      <alignment horizontal="left" vertical="center" wrapText="1"/>
    </xf>
    <xf numFmtId="0" fontId="63" fillId="0" borderId="0" xfId="0" applyFont="1" applyAlignment="1">
      <alignment horizontal="center"/>
    </xf>
    <xf numFmtId="0" fontId="63" fillId="0" borderId="33" xfId="0" applyFont="1" applyBorder="1" applyAlignment="1">
      <alignment horizontal="center"/>
    </xf>
    <xf numFmtId="0" fontId="39" fillId="2" borderId="0" xfId="0" applyFont="1" applyFill="1" applyAlignment="1">
      <alignment horizontal="left"/>
    </xf>
    <xf numFmtId="0" fontId="37" fillId="0" borderId="0" xfId="0" applyFont="1" applyAlignment="1">
      <alignment horizontal="center"/>
    </xf>
    <xf numFmtId="0" fontId="41" fillId="0" borderId="3" xfId="0" applyFont="1" applyBorder="1" applyAlignment="1">
      <alignment horizontal="center" wrapText="1"/>
    </xf>
    <xf numFmtId="0" fontId="48" fillId="0" borderId="3" xfId="0" applyFont="1" applyBorder="1" applyAlignment="1">
      <alignment horizontal="center" wrapText="1"/>
    </xf>
    <xf numFmtId="0" fontId="49" fillId="0" borderId="3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30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29" fillId="2" borderId="0" xfId="0" applyFont="1" applyFill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9" fillId="8" borderId="40" xfId="0" applyFont="1" applyFill="1" applyBorder="1" applyAlignment="1">
      <alignment horizontal="center" vertical="center" wrapText="1"/>
    </xf>
    <xf numFmtId="0" fontId="29" fillId="8" borderId="38" xfId="0" applyFont="1" applyFill="1" applyBorder="1" applyAlignment="1">
      <alignment horizontal="center" vertical="center" wrapText="1"/>
    </xf>
    <xf numFmtId="0" fontId="29" fillId="8" borderId="39" xfId="0" applyFont="1" applyFill="1" applyBorder="1" applyAlignment="1">
      <alignment horizontal="center" vertical="center" wrapText="1"/>
    </xf>
    <xf numFmtId="0" fontId="29" fillId="8" borderId="8" xfId="0" applyFont="1" applyFill="1" applyBorder="1" applyAlignment="1">
      <alignment horizontal="center" vertical="center" wrapText="1"/>
    </xf>
    <xf numFmtId="0" fontId="29" fillId="8" borderId="7" xfId="0" applyFont="1" applyFill="1" applyBorder="1" applyAlignment="1">
      <alignment horizontal="center" vertical="center" wrapText="1"/>
    </xf>
    <xf numFmtId="0" fontId="29" fillId="8" borderId="5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justify"/>
    </xf>
    <xf numFmtId="0" fontId="29" fillId="8" borderId="26" xfId="0" applyFont="1" applyFill="1" applyBorder="1" applyAlignment="1">
      <alignment horizontal="center" vertical="center" wrapText="1"/>
    </xf>
    <xf numFmtId="0" fontId="29" fillId="8" borderId="37" xfId="0" applyFont="1" applyFill="1" applyBorder="1" applyAlignment="1">
      <alignment horizontal="center" vertical="center" wrapText="1"/>
    </xf>
    <xf numFmtId="0" fontId="29" fillId="8" borderId="41" xfId="0" applyFont="1" applyFill="1" applyBorder="1" applyAlignment="1">
      <alignment horizontal="center" vertical="center" wrapText="1"/>
    </xf>
    <xf numFmtId="0" fontId="29" fillId="8" borderId="17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29" fillId="8" borderId="42" xfId="0" applyFont="1" applyFill="1" applyBorder="1" applyAlignment="1">
      <alignment horizontal="center" vertical="center" wrapText="1"/>
    </xf>
    <xf numFmtId="0" fontId="29" fillId="8" borderId="6" xfId="0" applyFont="1" applyFill="1" applyBorder="1" applyAlignment="1">
      <alignment horizontal="center" vertical="center" wrapText="1"/>
    </xf>
    <xf numFmtId="0" fontId="29" fillId="8" borderId="43" xfId="0" applyFont="1" applyFill="1" applyBorder="1" applyAlignment="1">
      <alignment horizontal="center" vertical="center" wrapText="1"/>
    </xf>
    <xf numFmtId="0" fontId="29" fillId="8" borderId="16" xfId="0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3" fontId="7" fillId="2" borderId="24" xfId="0" applyNumberFormat="1" applyFont="1" applyFill="1" applyBorder="1" applyAlignment="1">
      <alignment horizontal="center" vertical="center"/>
    </xf>
    <xf numFmtId="3" fontId="7" fillId="2" borderId="45" xfId="0" applyNumberFormat="1" applyFont="1" applyFill="1" applyBorder="1" applyAlignment="1">
      <alignment horizontal="center" vertical="center"/>
    </xf>
    <xf numFmtId="3" fontId="7" fillId="2" borderId="51" xfId="0" applyNumberFormat="1" applyFont="1" applyFill="1" applyBorder="1" applyAlignment="1">
      <alignment horizontal="center" vertical="center"/>
    </xf>
    <xf numFmtId="3" fontId="7" fillId="2" borderId="30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3" fontId="7" fillId="2" borderId="19" xfId="0" applyNumberFormat="1" applyFont="1" applyFill="1" applyBorder="1" applyAlignment="1">
      <alignment horizontal="center" vertical="center"/>
    </xf>
    <xf numFmtId="3" fontId="7" fillId="2" borderId="35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0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7" fillId="2" borderId="3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8" fillId="2" borderId="8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2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23" fillId="3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17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 vertical="justify"/>
    </xf>
    <xf numFmtId="0" fontId="20" fillId="0" borderId="4" xfId="0" applyFont="1" applyBorder="1" applyAlignment="1">
      <alignment horizontal="center" vertical="justify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8" fillId="2" borderId="28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1" fillId="5" borderId="33" xfId="0" applyFont="1" applyFill="1" applyBorder="1" applyAlignment="1">
      <alignment horizontal="left"/>
    </xf>
    <xf numFmtId="0" fontId="4" fillId="0" borderId="39" xfId="0" applyFont="1" applyBorder="1" applyAlignment="1">
      <alignment horizontal="left" vertical="justify"/>
    </xf>
    <xf numFmtId="0" fontId="4" fillId="0" borderId="36" xfId="0" applyFont="1" applyBorder="1" applyAlignment="1">
      <alignment horizontal="left" vertical="justify"/>
    </xf>
    <xf numFmtId="0" fontId="3" fillId="5" borderId="36" xfId="0" applyFont="1" applyFill="1" applyBorder="1" applyAlignment="1">
      <alignment horizontal="center"/>
    </xf>
    <xf numFmtId="0" fontId="4" fillId="0" borderId="8" xfId="0" applyFont="1" applyBorder="1" applyAlignment="1">
      <alignment horizontal="left" vertical="justify" wrapText="1"/>
    </xf>
    <xf numFmtId="0" fontId="4" fillId="0" borderId="30" xfId="0" applyFont="1" applyBorder="1" applyAlignment="1">
      <alignment horizontal="left" vertical="justify" wrapText="1"/>
    </xf>
    <xf numFmtId="0" fontId="4" fillId="0" borderId="24" xfId="0" applyFont="1" applyBorder="1" applyAlignment="1">
      <alignment horizontal="left" vertical="justify"/>
    </xf>
    <xf numFmtId="0" fontId="4" fillId="0" borderId="45" xfId="0" applyFont="1" applyBorder="1" applyAlignment="1">
      <alignment horizontal="left" vertical="justify"/>
    </xf>
    <xf numFmtId="0" fontId="4" fillId="0" borderId="13" xfId="0" applyFont="1" applyBorder="1" applyAlignment="1">
      <alignment horizontal="left" vertical="justify"/>
    </xf>
    <xf numFmtId="0" fontId="27" fillId="0" borderId="0" xfId="0" applyFont="1" applyAlignment="1">
      <alignment horizontal="center"/>
    </xf>
    <xf numFmtId="0" fontId="11" fillId="10" borderId="33" xfId="0" applyFont="1" applyFill="1" applyBorder="1" applyAlignment="1">
      <alignment horizontal="left"/>
    </xf>
    <xf numFmtId="0" fontId="26" fillId="2" borderId="0" xfId="0" applyFont="1" applyFill="1" applyAlignment="1">
      <alignment horizontal="center"/>
    </xf>
    <xf numFmtId="17" fontId="30" fillId="0" borderId="0" xfId="0" applyNumberFormat="1" applyFont="1" applyAlignment="1">
      <alignment horizontal="center"/>
    </xf>
    <xf numFmtId="0" fontId="4" fillId="0" borderId="3" xfId="0" applyFont="1" applyBorder="1" applyAlignment="1">
      <alignment horizontal="left" vertical="justify"/>
    </xf>
    <xf numFmtId="0" fontId="4" fillId="0" borderId="8" xfId="0" applyFont="1" applyBorder="1" applyAlignment="1">
      <alignment horizontal="left" vertical="justify"/>
    </xf>
    <xf numFmtId="0" fontId="41" fillId="0" borderId="33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43" fillId="7" borderId="52" xfId="0" applyFont="1" applyFill="1" applyBorder="1" applyAlignment="1">
      <alignment horizontal="center" vertical="center" wrapText="1"/>
    </xf>
    <xf numFmtId="0" fontId="43" fillId="7" borderId="15" xfId="0" applyFont="1" applyFill="1" applyBorder="1" applyAlignment="1">
      <alignment horizontal="center" vertical="center" wrapText="1"/>
    </xf>
    <xf numFmtId="0" fontId="43" fillId="7" borderId="9" xfId="0" applyFont="1" applyFill="1" applyBorder="1" applyAlignment="1">
      <alignment horizontal="center" vertical="center" wrapText="1"/>
    </xf>
    <xf numFmtId="0" fontId="46" fillId="9" borderId="52" xfId="0" applyFont="1" applyFill="1" applyBorder="1" applyAlignment="1">
      <alignment horizontal="center" vertical="center" wrapText="1"/>
    </xf>
    <xf numFmtId="0" fontId="46" fillId="9" borderId="15" xfId="0" applyFont="1" applyFill="1" applyBorder="1" applyAlignment="1">
      <alignment horizontal="center" vertical="center" wrapText="1"/>
    </xf>
    <xf numFmtId="0" fontId="28" fillId="0" borderId="52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52" xfId="0" applyFont="1" applyBorder="1" applyAlignment="1">
      <alignment horizontal="center" wrapText="1"/>
    </xf>
    <xf numFmtId="0" fontId="28" fillId="0" borderId="15" xfId="0" applyFont="1" applyBorder="1" applyAlignment="1">
      <alignment horizontal="center" wrapText="1"/>
    </xf>
    <xf numFmtId="0" fontId="47" fillId="9" borderId="52" xfId="0" applyFont="1" applyFill="1" applyBorder="1" applyAlignment="1">
      <alignment horizontal="center" vertical="center"/>
    </xf>
    <xf numFmtId="0" fontId="47" fillId="9" borderId="15" xfId="0" applyFont="1" applyFill="1" applyBorder="1" applyAlignment="1">
      <alignment horizontal="center" vertical="center"/>
    </xf>
    <xf numFmtId="0" fontId="0" fillId="7" borderId="52" xfId="0" applyFill="1" applyBorder="1" applyAlignment="1">
      <alignment horizontal="center"/>
    </xf>
    <xf numFmtId="0" fontId="0" fillId="7" borderId="15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190500</xdr:rowOff>
    </xdr:from>
    <xdr:to>
      <xdr:col>3</xdr:col>
      <xdr:colOff>76200</xdr:colOff>
      <xdr:row>5</xdr:row>
      <xdr:rowOff>85726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762000"/>
          <a:ext cx="4257675" cy="65722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57151</xdr:rowOff>
    </xdr:from>
    <xdr:to>
      <xdr:col>8</xdr:col>
      <xdr:colOff>0</xdr:colOff>
      <xdr:row>19</xdr:row>
      <xdr:rowOff>57151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33801"/>
          <a:ext cx="1034415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8"/>
  <sheetViews>
    <sheetView showGridLines="0" tabSelected="1" zoomScaleNormal="100" workbookViewId="0">
      <selection activeCell="A20" sqref="A20:I28"/>
    </sheetView>
  </sheetViews>
  <sheetFormatPr baseColWidth="10" defaultRowHeight="15" x14ac:dyDescent="0.25"/>
  <cols>
    <col min="1" max="1" width="6.5703125" customWidth="1"/>
    <col min="2" max="2" width="37" customWidth="1"/>
    <col min="3" max="3" width="21" customWidth="1"/>
    <col min="4" max="4" width="22.85546875" customWidth="1"/>
    <col min="5" max="5" width="18.140625" customWidth="1"/>
    <col min="6" max="6" width="23.85546875" customWidth="1"/>
    <col min="7" max="7" width="11.85546875" customWidth="1"/>
    <col min="8" max="8" width="13.85546875" customWidth="1"/>
  </cols>
  <sheetData>
    <row r="2" spans="1:10" x14ac:dyDescent="0.25">
      <c r="A2" s="215"/>
      <c r="B2" s="111"/>
      <c r="C2" s="111"/>
      <c r="D2" t="s">
        <v>223</v>
      </c>
      <c r="G2" s="6"/>
      <c r="H2" s="151"/>
      <c r="I2" s="151"/>
      <c r="J2" s="151"/>
    </row>
    <row r="3" spans="1:10" x14ac:dyDescent="0.25">
      <c r="A3" s="215"/>
      <c r="B3" s="111"/>
      <c r="C3" s="111"/>
      <c r="G3" s="6"/>
      <c r="H3" s="151"/>
      <c r="I3" s="151"/>
      <c r="J3" s="151"/>
    </row>
    <row r="4" spans="1:10" x14ac:dyDescent="0.25">
      <c r="A4" s="215"/>
      <c r="B4" s="111"/>
      <c r="C4" s="111"/>
      <c r="G4" s="6"/>
      <c r="H4" s="151"/>
      <c r="I4" s="151"/>
      <c r="J4" s="151"/>
    </row>
    <row r="5" spans="1:10" x14ac:dyDescent="0.25">
      <c r="A5" s="215"/>
      <c r="B5" s="111"/>
      <c r="C5" s="111"/>
      <c r="G5" s="6"/>
      <c r="H5" s="151"/>
      <c r="I5" s="151"/>
      <c r="J5" s="151"/>
    </row>
    <row r="6" spans="1:10" x14ac:dyDescent="0.25">
      <c r="A6" s="215"/>
      <c r="B6" s="111"/>
      <c r="C6" s="111"/>
      <c r="G6" s="6"/>
      <c r="H6" s="151"/>
      <c r="I6" s="151"/>
      <c r="J6" s="151"/>
    </row>
    <row r="7" spans="1:10" x14ac:dyDescent="0.25">
      <c r="A7" s="224" t="s">
        <v>0</v>
      </c>
      <c r="B7" s="224"/>
      <c r="C7" s="224"/>
      <c r="D7" s="224"/>
      <c r="E7" s="224"/>
      <c r="F7" s="224"/>
      <c r="G7" s="224"/>
      <c r="H7" s="224"/>
      <c r="I7" s="151"/>
      <c r="J7" s="151"/>
    </row>
    <row r="8" spans="1:10" x14ac:dyDescent="0.25">
      <c r="A8" s="224" t="s">
        <v>112</v>
      </c>
      <c r="B8" s="224"/>
      <c r="C8" s="224"/>
      <c r="D8" s="224"/>
      <c r="E8" s="224"/>
      <c r="F8" s="224"/>
      <c r="G8" s="224"/>
      <c r="H8" s="224"/>
      <c r="I8" s="151"/>
      <c r="J8" s="151"/>
    </row>
    <row r="9" spans="1:10" x14ac:dyDescent="0.25">
      <c r="A9" s="225" t="s">
        <v>241</v>
      </c>
      <c r="B9" s="225"/>
      <c r="C9" s="225"/>
      <c r="D9" s="225"/>
      <c r="E9" s="225"/>
      <c r="F9" s="225"/>
      <c r="G9" s="225"/>
      <c r="H9" s="225"/>
      <c r="I9" s="151"/>
      <c r="J9" s="151"/>
    </row>
    <row r="10" spans="1:10" s="142" customFormat="1" ht="36.75" customHeight="1" x14ac:dyDescent="0.25">
      <c r="A10" s="216" t="s">
        <v>222</v>
      </c>
      <c r="B10" s="216" t="s">
        <v>70</v>
      </c>
      <c r="C10" s="216" t="s">
        <v>221</v>
      </c>
      <c r="D10" s="216" t="s">
        <v>72</v>
      </c>
      <c r="E10" s="216" t="s">
        <v>73</v>
      </c>
      <c r="F10" s="216" t="s">
        <v>74</v>
      </c>
      <c r="G10" s="216" t="s">
        <v>75</v>
      </c>
      <c r="H10" s="216" t="s">
        <v>76</v>
      </c>
      <c r="I10" s="214"/>
      <c r="J10" s="214"/>
    </row>
    <row r="11" spans="1:10" s="142" customFormat="1" ht="15.75" x14ac:dyDescent="0.25">
      <c r="A11" s="143">
        <v>1</v>
      </c>
      <c r="B11" s="223" t="s">
        <v>233</v>
      </c>
      <c r="C11" s="140" t="s">
        <v>234</v>
      </c>
      <c r="D11" s="141" t="s">
        <v>136</v>
      </c>
      <c r="E11" s="139" t="s">
        <v>230</v>
      </c>
      <c r="F11" s="139" t="s">
        <v>235</v>
      </c>
      <c r="G11" s="141" t="s">
        <v>236</v>
      </c>
      <c r="H11" s="141">
        <v>413</v>
      </c>
      <c r="I11" s="214"/>
      <c r="J11" s="214"/>
    </row>
    <row r="12" spans="1:10" s="142" customFormat="1" ht="30" x14ac:dyDescent="0.25">
      <c r="A12" s="143">
        <v>2</v>
      </c>
      <c r="B12" s="223" t="s">
        <v>239</v>
      </c>
      <c r="C12" s="140" t="s">
        <v>237</v>
      </c>
      <c r="D12" s="141" t="s">
        <v>136</v>
      </c>
      <c r="E12" s="139" t="s">
        <v>230</v>
      </c>
      <c r="F12" s="141" t="s">
        <v>238</v>
      </c>
      <c r="G12" s="141" t="s">
        <v>232</v>
      </c>
      <c r="H12" s="141">
        <v>183</v>
      </c>
      <c r="I12" s="214"/>
      <c r="J12" s="214"/>
    </row>
    <row r="13" spans="1:10" s="142" customFormat="1" ht="15.75" x14ac:dyDescent="0.25">
      <c r="A13" s="143">
        <v>3</v>
      </c>
      <c r="B13" s="223" t="s">
        <v>240</v>
      </c>
      <c r="C13" s="140" t="s">
        <v>224</v>
      </c>
      <c r="D13" s="141" t="s">
        <v>165</v>
      </c>
      <c r="E13" s="139" t="s">
        <v>165</v>
      </c>
      <c r="F13" s="141" t="s">
        <v>225</v>
      </c>
      <c r="G13" s="141" t="s">
        <v>226</v>
      </c>
      <c r="H13" s="141">
        <v>9</v>
      </c>
      <c r="I13" s="214"/>
      <c r="J13" s="214"/>
    </row>
    <row r="14" spans="1:10" s="142" customFormat="1" ht="24" customHeight="1" x14ac:dyDescent="0.25">
      <c r="A14" s="143">
        <v>4</v>
      </c>
      <c r="B14" s="223" t="s">
        <v>242</v>
      </c>
      <c r="C14" s="140">
        <v>45787</v>
      </c>
      <c r="D14" s="141" t="s">
        <v>136</v>
      </c>
      <c r="E14" s="139" t="s">
        <v>227</v>
      </c>
      <c r="F14" s="141" t="s">
        <v>227</v>
      </c>
      <c r="G14" s="141" t="s">
        <v>228</v>
      </c>
      <c r="H14" s="141">
        <v>1</v>
      </c>
    </row>
    <row r="15" spans="1:10" s="142" customFormat="1" ht="24" customHeight="1" x14ac:dyDescent="0.25">
      <c r="A15" s="143">
        <v>5</v>
      </c>
      <c r="B15" s="223" t="s">
        <v>229</v>
      </c>
      <c r="C15" s="140">
        <v>45792</v>
      </c>
      <c r="D15" s="141" t="s">
        <v>136</v>
      </c>
      <c r="E15" s="139" t="s">
        <v>230</v>
      </c>
      <c r="F15" s="141" t="s">
        <v>231</v>
      </c>
      <c r="G15" s="141" t="s">
        <v>232</v>
      </c>
      <c r="H15" s="141">
        <v>195</v>
      </c>
    </row>
    <row r="21" spans="1:9" s="217" customFormat="1" ht="12.75" x14ac:dyDescent="0.2">
      <c r="A21" s="226"/>
      <c r="B21" s="226"/>
      <c r="C21" s="226"/>
      <c r="D21" s="226"/>
      <c r="E21" s="226"/>
      <c r="F21" s="226"/>
      <c r="G21" s="226"/>
      <c r="H21" s="226"/>
      <c r="I21" s="226"/>
    </row>
    <row r="22" spans="1:9" s="217" customFormat="1" ht="12.75" x14ac:dyDescent="0.2">
      <c r="A22" s="226"/>
      <c r="B22" s="226"/>
      <c r="C22" s="226"/>
      <c r="D22" s="226"/>
      <c r="E22" s="226"/>
      <c r="F22" s="226"/>
      <c r="G22" s="226"/>
      <c r="H22" s="226"/>
      <c r="I22" s="226"/>
    </row>
    <row r="23" spans="1:9" s="217" customFormat="1" ht="12.75" x14ac:dyDescent="0.2">
      <c r="A23" s="218"/>
      <c r="B23" s="219"/>
      <c r="C23" s="218"/>
      <c r="D23" s="218"/>
      <c r="E23" s="220"/>
      <c r="F23" s="218"/>
      <c r="G23" s="218"/>
      <c r="H23" s="218"/>
      <c r="I23" s="218"/>
    </row>
    <row r="24" spans="1:9" s="217" customFormat="1" ht="12.75" x14ac:dyDescent="0.2">
      <c r="A24" s="218"/>
      <c r="B24" s="221"/>
      <c r="C24" s="218"/>
      <c r="D24" s="218"/>
      <c r="E24" s="220"/>
      <c r="F24" s="218"/>
      <c r="G24" s="218"/>
      <c r="H24" s="218"/>
      <c r="I24" s="218"/>
    </row>
    <row r="25" spans="1:9" s="217" customFormat="1" ht="12.75" x14ac:dyDescent="0.2">
      <c r="A25" s="218"/>
      <c r="B25" s="218"/>
      <c r="C25" s="218"/>
      <c r="D25" s="218"/>
      <c r="E25" s="220"/>
      <c r="F25" s="218"/>
      <c r="G25" s="218"/>
      <c r="H25" s="218"/>
      <c r="I25" s="218"/>
    </row>
    <row r="26" spans="1:9" s="217" customFormat="1" ht="12.75" x14ac:dyDescent="0.2">
      <c r="A26" s="218"/>
      <c r="B26" s="222"/>
      <c r="C26" s="218"/>
      <c r="D26" s="218"/>
      <c r="E26" s="220"/>
      <c r="F26" s="218"/>
      <c r="G26" s="218"/>
      <c r="H26" s="218"/>
      <c r="I26" s="218"/>
    </row>
    <row r="27" spans="1:9" s="217" customFormat="1" ht="12.75" x14ac:dyDescent="0.2">
      <c r="A27" s="218"/>
      <c r="B27" s="218"/>
      <c r="C27" s="218"/>
      <c r="D27" s="218"/>
      <c r="E27" s="220"/>
      <c r="F27" s="218"/>
      <c r="G27" s="218"/>
      <c r="H27" s="218"/>
      <c r="I27" s="218"/>
    </row>
    <row r="28" spans="1:9" s="217" customFormat="1" ht="12.75" x14ac:dyDescent="0.2">
      <c r="A28" s="218"/>
      <c r="B28" s="222"/>
      <c r="C28" s="218"/>
      <c r="D28" s="218"/>
      <c r="E28" s="220"/>
      <c r="F28" s="218"/>
      <c r="G28" s="218"/>
      <c r="H28" s="218"/>
      <c r="I28" s="218"/>
    </row>
  </sheetData>
  <mergeCells count="5">
    <mergeCell ref="A7:H7"/>
    <mergeCell ref="A8:H8"/>
    <mergeCell ref="A9:H9"/>
    <mergeCell ref="A21:I21"/>
    <mergeCell ref="A22:I22"/>
  </mergeCells>
  <pageMargins left="0.7" right="0.7" top="0.75" bottom="0.75" header="0.3" footer="0.3"/>
  <pageSetup paperSize="5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6"/>
  <sheetViews>
    <sheetView topLeftCell="Z19" zoomScale="90" zoomScaleNormal="90" workbookViewId="0">
      <selection activeCell="AR5" sqref="AR5:AR8"/>
    </sheetView>
  </sheetViews>
  <sheetFormatPr baseColWidth="10" defaultRowHeight="15" x14ac:dyDescent="0.25"/>
  <cols>
    <col min="1" max="1" width="26.140625" customWidth="1"/>
    <col min="2" max="2" width="12.28515625" customWidth="1"/>
    <col min="3" max="3" width="13.140625" customWidth="1"/>
    <col min="4" max="4" width="11.7109375" customWidth="1"/>
    <col min="5" max="5" width="10.85546875" customWidth="1"/>
    <col min="6" max="6" width="13.140625" customWidth="1"/>
    <col min="7" max="7" width="13.42578125" customWidth="1"/>
    <col min="8" max="8" width="10.42578125" customWidth="1"/>
    <col min="9" max="9" width="9.7109375" customWidth="1"/>
    <col min="10" max="10" width="10" customWidth="1"/>
    <col min="11" max="11" width="14.140625" customWidth="1"/>
    <col min="12" max="13" width="12.5703125" customWidth="1"/>
    <col min="14" max="14" width="10.140625" customWidth="1"/>
    <col min="15" max="15" width="13.85546875" customWidth="1"/>
    <col min="16" max="16" width="10.7109375" customWidth="1"/>
    <col min="17" max="17" width="12.28515625" customWidth="1"/>
    <col min="18" max="18" width="9" customWidth="1"/>
    <col min="19" max="19" width="15.7109375" customWidth="1"/>
    <col min="20" max="20" width="11.28515625" customWidth="1"/>
    <col min="21" max="21" width="15.42578125" customWidth="1"/>
    <col min="22" max="22" width="10.140625" customWidth="1"/>
    <col min="23" max="23" width="15.7109375" customWidth="1"/>
    <col min="24" max="24" width="11" customWidth="1"/>
    <col min="27" max="27" width="13" customWidth="1"/>
    <col min="28" max="28" width="10.5703125" customWidth="1"/>
    <col min="29" max="29" width="13.140625" customWidth="1"/>
    <col min="30" max="30" width="10.5703125" customWidth="1"/>
    <col min="31" max="31" width="8.5703125" customWidth="1"/>
    <col min="32" max="32" width="8.7109375" customWidth="1"/>
    <col min="33" max="33" width="15.7109375" customWidth="1"/>
    <col min="34" max="34" width="11.85546875" customWidth="1"/>
    <col min="35" max="35" width="14" customWidth="1"/>
    <col min="36" max="36" width="10.5703125" customWidth="1"/>
    <col min="37" max="37" width="15" customWidth="1"/>
    <col min="38" max="38" width="12" customWidth="1"/>
    <col min="39" max="39" width="11.85546875" customWidth="1"/>
    <col min="40" max="40" width="14.140625" customWidth="1"/>
    <col min="41" max="41" width="13.140625" customWidth="1"/>
    <col min="42" max="42" width="11.140625" customWidth="1"/>
    <col min="43" max="43" width="14.5703125" customWidth="1"/>
    <col min="44" max="44" width="22" customWidth="1"/>
    <col min="45" max="45" width="21.85546875" customWidth="1"/>
    <col min="46" max="46" width="28.42578125" customWidth="1"/>
    <col min="47" max="47" width="23.7109375" customWidth="1"/>
    <col min="48" max="48" width="23.28515625" customWidth="1"/>
  </cols>
  <sheetData>
    <row r="1" spans="1:48" ht="27.75" x14ac:dyDescent="0.4">
      <c r="A1" s="227" t="s">
        <v>110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</row>
    <row r="2" spans="1:48" ht="27.75" x14ac:dyDescent="0.4">
      <c r="A2" s="227" t="s">
        <v>111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</row>
    <row r="3" spans="1:48" ht="27.75" x14ac:dyDescent="0.4">
      <c r="A3" s="236" t="s">
        <v>112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6"/>
      <c r="X3" s="236"/>
      <c r="Y3" s="236"/>
      <c r="Z3" s="236"/>
      <c r="AA3" s="236"/>
      <c r="AB3" s="236"/>
      <c r="AC3" s="236"/>
      <c r="AD3" s="236"/>
      <c r="AE3" s="236"/>
      <c r="AF3" s="236"/>
      <c r="AG3" s="236"/>
      <c r="AH3" s="236"/>
      <c r="AI3" s="236"/>
      <c r="AJ3" s="236"/>
      <c r="AK3" s="236"/>
      <c r="AL3" s="236"/>
      <c r="AM3" s="236"/>
      <c r="AN3" s="236"/>
      <c r="AO3" s="236"/>
      <c r="AP3" s="236"/>
      <c r="AQ3" s="236"/>
      <c r="AR3" s="236"/>
    </row>
    <row r="4" spans="1:48" ht="28.5" thickBot="1" x14ac:dyDescent="0.45">
      <c r="A4" s="227" t="s">
        <v>199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</row>
    <row r="5" spans="1:48" ht="15" customHeight="1" x14ac:dyDescent="0.25">
      <c r="A5" s="240" t="s">
        <v>114</v>
      </c>
      <c r="B5" s="239" t="s">
        <v>113</v>
      </c>
      <c r="C5" s="239"/>
      <c r="D5" s="239"/>
      <c r="E5" s="239"/>
      <c r="F5" s="239"/>
      <c r="G5" s="239"/>
      <c r="H5" s="239" t="s">
        <v>56</v>
      </c>
      <c r="I5" s="239"/>
      <c r="J5" s="239"/>
      <c r="K5" s="239"/>
      <c r="L5" s="239" t="s">
        <v>52</v>
      </c>
      <c r="M5" s="239"/>
      <c r="N5" s="243"/>
      <c r="O5" s="239"/>
      <c r="P5" s="244" t="s">
        <v>53</v>
      </c>
      <c r="Q5" s="243"/>
      <c r="R5" s="243"/>
      <c r="S5" s="243"/>
      <c r="T5" s="245" t="s">
        <v>54</v>
      </c>
      <c r="U5" s="239"/>
      <c r="V5" s="243"/>
      <c r="W5" s="243"/>
      <c r="X5" s="239" t="s">
        <v>61</v>
      </c>
      <c r="Y5" s="239"/>
      <c r="Z5" s="239"/>
      <c r="AA5" s="239"/>
      <c r="AB5" s="239"/>
      <c r="AC5" s="239"/>
      <c r="AD5" s="247" t="s">
        <v>115</v>
      </c>
      <c r="AE5" s="248"/>
      <c r="AF5" s="248"/>
      <c r="AG5" s="249"/>
      <c r="AH5" s="245" t="s">
        <v>80</v>
      </c>
      <c r="AI5" s="239"/>
      <c r="AJ5" s="243"/>
      <c r="AK5" s="253"/>
      <c r="AL5" s="254" t="s">
        <v>55</v>
      </c>
      <c r="AM5" s="248"/>
      <c r="AN5" s="248"/>
      <c r="AO5" s="248"/>
      <c r="AP5" s="248"/>
      <c r="AQ5" s="248"/>
      <c r="AR5" s="246" t="s">
        <v>140</v>
      </c>
      <c r="AS5" s="228" t="s">
        <v>141</v>
      </c>
      <c r="AT5" s="229" t="s">
        <v>142</v>
      </c>
      <c r="AU5" s="230" t="s">
        <v>143</v>
      </c>
      <c r="AV5" s="231"/>
    </row>
    <row r="6" spans="1:48" ht="25.5" customHeight="1" x14ac:dyDescent="0.25">
      <c r="A6" s="241"/>
      <c r="B6" s="239"/>
      <c r="C6" s="239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43"/>
      <c r="O6" s="239"/>
      <c r="P6" s="244"/>
      <c r="Q6" s="243"/>
      <c r="R6" s="243"/>
      <c r="S6" s="243"/>
      <c r="T6" s="245"/>
      <c r="U6" s="239"/>
      <c r="V6" s="243"/>
      <c r="W6" s="243"/>
      <c r="X6" s="239"/>
      <c r="Y6" s="239"/>
      <c r="Z6" s="239"/>
      <c r="AA6" s="239"/>
      <c r="AB6" s="239"/>
      <c r="AC6" s="239"/>
      <c r="AD6" s="250"/>
      <c r="AE6" s="251"/>
      <c r="AF6" s="251"/>
      <c r="AG6" s="252"/>
      <c r="AH6" s="245"/>
      <c r="AI6" s="239"/>
      <c r="AJ6" s="243"/>
      <c r="AK6" s="253"/>
      <c r="AL6" s="255"/>
      <c r="AM6" s="251"/>
      <c r="AN6" s="251"/>
      <c r="AO6" s="251"/>
      <c r="AP6" s="251"/>
      <c r="AQ6" s="251"/>
      <c r="AR6" s="246"/>
      <c r="AS6" s="228"/>
      <c r="AT6" s="229"/>
      <c r="AU6" s="230"/>
      <c r="AV6" s="231"/>
    </row>
    <row r="7" spans="1:48" ht="27" customHeight="1" x14ac:dyDescent="0.25">
      <c r="A7" s="241"/>
      <c r="B7" s="237" t="s">
        <v>182</v>
      </c>
      <c r="C7" s="237"/>
      <c r="D7" s="237"/>
      <c r="E7" s="237"/>
      <c r="F7" s="237"/>
      <c r="G7" s="238"/>
      <c r="H7" s="232" t="s">
        <v>182</v>
      </c>
      <c r="I7" s="232"/>
      <c r="J7" s="232"/>
      <c r="K7" s="232"/>
      <c r="L7" s="232" t="s">
        <v>182</v>
      </c>
      <c r="M7" s="232"/>
      <c r="N7" s="232"/>
      <c r="O7" s="232"/>
      <c r="P7" s="232" t="s">
        <v>182</v>
      </c>
      <c r="Q7" s="232"/>
      <c r="R7" s="232"/>
      <c r="S7" s="232"/>
      <c r="T7" s="232" t="s">
        <v>182</v>
      </c>
      <c r="U7" s="232"/>
      <c r="V7" s="232"/>
      <c r="W7" s="232"/>
      <c r="X7" s="232" t="s">
        <v>182</v>
      </c>
      <c r="Y7" s="232"/>
      <c r="Z7" s="232"/>
      <c r="AA7" s="232"/>
      <c r="AB7" s="232"/>
      <c r="AC7" s="232"/>
      <c r="AD7" s="233" t="s">
        <v>182</v>
      </c>
      <c r="AE7" s="234"/>
      <c r="AF7" s="234"/>
      <c r="AG7" s="235"/>
      <c r="AH7" s="233" t="s">
        <v>182</v>
      </c>
      <c r="AI7" s="234"/>
      <c r="AJ7" s="234"/>
      <c r="AK7" s="235"/>
      <c r="AL7" s="237" t="s">
        <v>182</v>
      </c>
      <c r="AM7" s="237"/>
      <c r="AN7" s="237"/>
      <c r="AO7" s="237"/>
      <c r="AP7" s="237"/>
      <c r="AQ7" s="238"/>
      <c r="AR7" s="246"/>
      <c r="AS7" s="228"/>
      <c r="AT7" s="229"/>
      <c r="AU7" s="230"/>
      <c r="AV7" s="231"/>
    </row>
    <row r="8" spans="1:48" ht="63" customHeight="1" thickBot="1" x14ac:dyDescent="0.3">
      <c r="A8" s="242"/>
      <c r="B8" s="72" t="s">
        <v>68</v>
      </c>
      <c r="C8" s="73" t="s">
        <v>57</v>
      </c>
      <c r="D8" s="73" t="s">
        <v>58</v>
      </c>
      <c r="E8" s="73" t="s">
        <v>107</v>
      </c>
      <c r="F8" s="73" t="s">
        <v>59</v>
      </c>
      <c r="G8" s="73" t="s">
        <v>60</v>
      </c>
      <c r="H8" s="72" t="s">
        <v>57</v>
      </c>
      <c r="I8" s="73" t="s">
        <v>107</v>
      </c>
      <c r="J8" s="73" t="s">
        <v>59</v>
      </c>
      <c r="K8" s="73" t="s">
        <v>60</v>
      </c>
      <c r="L8" s="73" t="s">
        <v>57</v>
      </c>
      <c r="M8" s="73" t="s">
        <v>107</v>
      </c>
      <c r="N8" s="73" t="s">
        <v>59</v>
      </c>
      <c r="O8" s="73" t="s">
        <v>60</v>
      </c>
      <c r="P8" s="73" t="s">
        <v>57</v>
      </c>
      <c r="Q8" s="73" t="s">
        <v>108</v>
      </c>
      <c r="R8" s="73" t="s">
        <v>59</v>
      </c>
      <c r="S8" s="73" t="s">
        <v>60</v>
      </c>
      <c r="T8" s="73" t="s">
        <v>57</v>
      </c>
      <c r="U8" s="73" t="s">
        <v>107</v>
      </c>
      <c r="V8" s="73" t="s">
        <v>59</v>
      </c>
      <c r="W8" s="73" t="s">
        <v>60</v>
      </c>
      <c r="X8" s="73" t="s">
        <v>69</v>
      </c>
      <c r="Y8" s="73" t="s">
        <v>57</v>
      </c>
      <c r="Z8" s="73" t="s">
        <v>58</v>
      </c>
      <c r="AA8" s="73" t="s">
        <v>107</v>
      </c>
      <c r="AB8" s="73" t="s">
        <v>59</v>
      </c>
      <c r="AC8" s="73" t="s">
        <v>60</v>
      </c>
      <c r="AD8" s="73" t="s">
        <v>57</v>
      </c>
      <c r="AE8" s="73" t="s">
        <v>107</v>
      </c>
      <c r="AF8" s="73" t="s">
        <v>59</v>
      </c>
      <c r="AG8" s="73" t="s">
        <v>60</v>
      </c>
      <c r="AH8" s="74" t="s">
        <v>57</v>
      </c>
      <c r="AI8" s="74" t="s">
        <v>109</v>
      </c>
      <c r="AJ8" s="74" t="s">
        <v>59</v>
      </c>
      <c r="AK8" s="74" t="s">
        <v>60</v>
      </c>
      <c r="AL8" s="75" t="s">
        <v>66</v>
      </c>
      <c r="AM8" s="73" t="s">
        <v>57</v>
      </c>
      <c r="AN8" s="73" t="s">
        <v>58</v>
      </c>
      <c r="AO8" s="73" t="s">
        <v>107</v>
      </c>
      <c r="AP8" s="73" t="s">
        <v>59</v>
      </c>
      <c r="AQ8" s="116" t="s">
        <v>67</v>
      </c>
      <c r="AR8" s="246"/>
      <c r="AS8" s="228"/>
      <c r="AT8" s="229"/>
      <c r="AU8" s="230"/>
      <c r="AV8" s="231"/>
    </row>
    <row r="9" spans="1:48" s="44" customFormat="1" ht="106.5" customHeight="1" x14ac:dyDescent="0.25">
      <c r="A9" s="156" t="s">
        <v>13</v>
      </c>
      <c r="B9" s="161">
        <v>5</v>
      </c>
      <c r="C9" s="162">
        <v>5</v>
      </c>
      <c r="D9" s="162">
        <v>0</v>
      </c>
      <c r="E9" s="162">
        <v>2</v>
      </c>
      <c r="F9" s="163">
        <v>2</v>
      </c>
      <c r="G9" s="164">
        <v>1</v>
      </c>
      <c r="H9" s="161">
        <v>0</v>
      </c>
      <c r="I9" s="162">
        <v>0</v>
      </c>
      <c r="J9" s="163">
        <v>0</v>
      </c>
      <c r="K9" s="164">
        <v>0</v>
      </c>
      <c r="L9" s="165">
        <v>0</v>
      </c>
      <c r="M9" s="166">
        <v>0</v>
      </c>
      <c r="N9" s="167">
        <v>0</v>
      </c>
      <c r="O9" s="168">
        <v>0</v>
      </c>
      <c r="P9" s="165">
        <v>0</v>
      </c>
      <c r="Q9" s="166">
        <v>0</v>
      </c>
      <c r="R9" s="167">
        <v>0</v>
      </c>
      <c r="S9" s="168">
        <v>0</v>
      </c>
      <c r="T9" s="165">
        <v>0</v>
      </c>
      <c r="U9" s="166">
        <v>0</v>
      </c>
      <c r="V9" s="167">
        <v>0</v>
      </c>
      <c r="W9" s="168">
        <v>0</v>
      </c>
      <c r="X9" s="165">
        <v>0</v>
      </c>
      <c r="Y9" s="166">
        <v>0</v>
      </c>
      <c r="Z9" s="169">
        <v>0</v>
      </c>
      <c r="AA9" s="166">
        <v>0</v>
      </c>
      <c r="AB9" s="167">
        <v>0</v>
      </c>
      <c r="AC9" s="168">
        <v>0</v>
      </c>
      <c r="AD9" s="165">
        <v>0</v>
      </c>
      <c r="AE9" s="166">
        <v>0</v>
      </c>
      <c r="AF9" s="167">
        <v>0</v>
      </c>
      <c r="AG9" s="168">
        <v>0</v>
      </c>
      <c r="AH9" s="165">
        <v>8</v>
      </c>
      <c r="AI9" s="166">
        <v>3</v>
      </c>
      <c r="AJ9" s="167">
        <v>4</v>
      </c>
      <c r="AK9" s="168">
        <v>1</v>
      </c>
      <c r="AL9" s="165">
        <v>28</v>
      </c>
      <c r="AM9" s="170">
        <v>16</v>
      </c>
      <c r="AN9" s="169">
        <v>12</v>
      </c>
      <c r="AO9" s="166">
        <v>13</v>
      </c>
      <c r="AP9" s="171">
        <v>13</v>
      </c>
      <c r="AQ9" s="172">
        <v>2</v>
      </c>
      <c r="AR9" s="173">
        <f t="shared" ref="AR9:AR14" si="0">SUM(AL9+AH9+AD9+X9+T9+P9+L9+H9+B9)</f>
        <v>41</v>
      </c>
      <c r="AS9" s="174">
        <f t="shared" ref="AS9:AU11" si="1">SUM(AO9+AI9+AE9+AA9+U9+Q9+M9+I9+E9)</f>
        <v>18</v>
      </c>
      <c r="AT9" s="175">
        <f t="shared" si="1"/>
        <v>19</v>
      </c>
      <c r="AU9" s="176">
        <f t="shared" si="1"/>
        <v>4</v>
      </c>
    </row>
    <row r="10" spans="1:48" s="44" customFormat="1" ht="100.5" customHeight="1" x14ac:dyDescent="0.25">
      <c r="A10" s="157" t="s">
        <v>14</v>
      </c>
      <c r="B10" s="161">
        <v>4</v>
      </c>
      <c r="C10" s="162">
        <v>4</v>
      </c>
      <c r="D10" s="162">
        <v>0</v>
      </c>
      <c r="E10" s="162">
        <v>4</v>
      </c>
      <c r="F10" s="163">
        <v>0</v>
      </c>
      <c r="G10" s="164">
        <v>0</v>
      </c>
      <c r="H10" s="161">
        <v>0</v>
      </c>
      <c r="I10" s="162">
        <v>0</v>
      </c>
      <c r="J10" s="163">
        <v>0</v>
      </c>
      <c r="K10" s="164">
        <v>0</v>
      </c>
      <c r="L10" s="161">
        <v>0</v>
      </c>
      <c r="M10" s="162">
        <v>0</v>
      </c>
      <c r="N10" s="163">
        <v>0</v>
      </c>
      <c r="O10" s="164">
        <v>0</v>
      </c>
      <c r="P10" s="165">
        <v>0</v>
      </c>
      <c r="Q10" s="166">
        <v>0</v>
      </c>
      <c r="R10" s="167">
        <v>0</v>
      </c>
      <c r="S10" s="168">
        <v>0</v>
      </c>
      <c r="T10" s="165">
        <v>0</v>
      </c>
      <c r="U10" s="166">
        <v>0</v>
      </c>
      <c r="V10" s="167">
        <v>0</v>
      </c>
      <c r="W10" s="168">
        <v>0</v>
      </c>
      <c r="X10" s="165">
        <v>0</v>
      </c>
      <c r="Y10" s="166">
        <v>0</v>
      </c>
      <c r="Z10" s="169">
        <v>0</v>
      </c>
      <c r="AA10" s="166">
        <v>0</v>
      </c>
      <c r="AB10" s="167">
        <v>0</v>
      </c>
      <c r="AC10" s="168">
        <v>0</v>
      </c>
      <c r="AD10" s="165">
        <v>0</v>
      </c>
      <c r="AE10" s="166">
        <v>0</v>
      </c>
      <c r="AF10" s="167">
        <v>0</v>
      </c>
      <c r="AG10" s="168">
        <v>0</v>
      </c>
      <c r="AH10" s="161">
        <v>5</v>
      </c>
      <c r="AI10" s="177">
        <v>5</v>
      </c>
      <c r="AJ10" s="178">
        <v>0</v>
      </c>
      <c r="AK10" s="164">
        <v>0</v>
      </c>
      <c r="AL10" s="161">
        <v>6</v>
      </c>
      <c r="AM10" s="179">
        <v>6</v>
      </c>
      <c r="AN10" s="180">
        <v>0</v>
      </c>
      <c r="AO10" s="162">
        <v>5</v>
      </c>
      <c r="AP10" s="181">
        <v>1</v>
      </c>
      <c r="AQ10" s="182">
        <v>0</v>
      </c>
      <c r="AR10" s="173">
        <f t="shared" si="0"/>
        <v>15</v>
      </c>
      <c r="AS10" s="174">
        <f t="shared" si="1"/>
        <v>14</v>
      </c>
      <c r="AT10" s="175">
        <f t="shared" si="1"/>
        <v>1</v>
      </c>
      <c r="AU10" s="176">
        <f t="shared" si="1"/>
        <v>0</v>
      </c>
    </row>
    <row r="11" spans="1:48" s="43" customFormat="1" ht="93" customHeight="1" x14ac:dyDescent="0.5">
      <c r="A11" s="158" t="s">
        <v>15</v>
      </c>
      <c r="B11" s="183">
        <v>20</v>
      </c>
      <c r="C11" s="184">
        <v>20</v>
      </c>
      <c r="D11" s="184">
        <v>0</v>
      </c>
      <c r="E11" s="184">
        <v>15</v>
      </c>
      <c r="F11" s="185">
        <v>5</v>
      </c>
      <c r="G11" s="186">
        <v>0</v>
      </c>
      <c r="H11" s="161">
        <v>0</v>
      </c>
      <c r="I11" s="162">
        <v>0</v>
      </c>
      <c r="J11" s="163">
        <v>0</v>
      </c>
      <c r="K11" s="164">
        <v>0</v>
      </c>
      <c r="L11" s="161">
        <v>3</v>
      </c>
      <c r="M11" s="162">
        <v>1</v>
      </c>
      <c r="N11" s="163">
        <v>0</v>
      </c>
      <c r="O11" s="164">
        <v>2</v>
      </c>
      <c r="P11" s="165">
        <v>5</v>
      </c>
      <c r="Q11" s="166">
        <v>5</v>
      </c>
      <c r="R11" s="167">
        <v>0</v>
      </c>
      <c r="S11" s="168">
        <v>0</v>
      </c>
      <c r="T11" s="165">
        <v>0</v>
      </c>
      <c r="U11" s="166">
        <v>0</v>
      </c>
      <c r="V11" s="167">
        <v>0</v>
      </c>
      <c r="W11" s="168">
        <v>0</v>
      </c>
      <c r="X11" s="161">
        <v>15</v>
      </c>
      <c r="Y11" s="162">
        <v>9</v>
      </c>
      <c r="Z11" s="180">
        <v>6</v>
      </c>
      <c r="AA11" s="162">
        <v>8</v>
      </c>
      <c r="AB11" s="163">
        <v>6</v>
      </c>
      <c r="AC11" s="164">
        <v>1</v>
      </c>
      <c r="AD11" s="165">
        <v>0</v>
      </c>
      <c r="AE11" s="166">
        <v>0</v>
      </c>
      <c r="AF11" s="167">
        <v>0</v>
      </c>
      <c r="AG11" s="168">
        <v>0</v>
      </c>
      <c r="AH11" s="161">
        <v>16</v>
      </c>
      <c r="AI11" s="162">
        <v>9</v>
      </c>
      <c r="AJ11" s="163">
        <v>7</v>
      </c>
      <c r="AK11" s="164">
        <v>0</v>
      </c>
      <c r="AL11" s="161">
        <v>93</v>
      </c>
      <c r="AM11" s="179">
        <v>66</v>
      </c>
      <c r="AN11" s="180">
        <v>27</v>
      </c>
      <c r="AO11" s="162">
        <v>59</v>
      </c>
      <c r="AP11" s="163">
        <v>34</v>
      </c>
      <c r="AQ11" s="182">
        <v>0</v>
      </c>
      <c r="AR11" s="173">
        <f t="shared" si="0"/>
        <v>152</v>
      </c>
      <c r="AS11" s="174">
        <f t="shared" si="1"/>
        <v>97</v>
      </c>
      <c r="AT11" s="175">
        <f t="shared" si="1"/>
        <v>52</v>
      </c>
      <c r="AU11" s="187">
        <f t="shared" si="1"/>
        <v>3</v>
      </c>
    </row>
    <row r="12" spans="1:48" s="44" customFormat="1" ht="96.75" customHeight="1" x14ac:dyDescent="0.5">
      <c r="A12" s="159" t="s">
        <v>16</v>
      </c>
      <c r="B12" s="161">
        <v>28</v>
      </c>
      <c r="C12" s="188">
        <v>28</v>
      </c>
      <c r="D12" s="188">
        <v>0</v>
      </c>
      <c r="E12" s="188">
        <v>20</v>
      </c>
      <c r="F12" s="189">
        <v>8</v>
      </c>
      <c r="G12" s="190">
        <v>0</v>
      </c>
      <c r="H12" s="161">
        <v>0</v>
      </c>
      <c r="I12" s="162">
        <v>0</v>
      </c>
      <c r="J12" s="163">
        <v>0</v>
      </c>
      <c r="K12" s="164">
        <v>0</v>
      </c>
      <c r="L12" s="161">
        <v>3</v>
      </c>
      <c r="M12" s="162">
        <v>1</v>
      </c>
      <c r="N12" s="163">
        <v>0</v>
      </c>
      <c r="O12" s="164">
        <v>2</v>
      </c>
      <c r="P12" s="161">
        <v>4</v>
      </c>
      <c r="Q12" s="162">
        <v>4</v>
      </c>
      <c r="R12" s="163">
        <v>0</v>
      </c>
      <c r="S12" s="164">
        <v>0</v>
      </c>
      <c r="T12" s="165">
        <v>4</v>
      </c>
      <c r="U12" s="166">
        <v>4</v>
      </c>
      <c r="V12" s="167">
        <v>0</v>
      </c>
      <c r="W12" s="168">
        <v>0</v>
      </c>
      <c r="X12" s="161">
        <v>13</v>
      </c>
      <c r="Y12" s="162">
        <v>3</v>
      </c>
      <c r="Z12" s="180">
        <v>10</v>
      </c>
      <c r="AA12" s="162">
        <v>13</v>
      </c>
      <c r="AB12" s="163">
        <v>0</v>
      </c>
      <c r="AC12" s="164">
        <v>0</v>
      </c>
      <c r="AD12" s="165">
        <v>0</v>
      </c>
      <c r="AE12" s="166">
        <v>0</v>
      </c>
      <c r="AF12" s="167">
        <v>0</v>
      </c>
      <c r="AG12" s="168">
        <v>0</v>
      </c>
      <c r="AH12" s="161">
        <v>17</v>
      </c>
      <c r="AI12" s="162">
        <v>17</v>
      </c>
      <c r="AJ12" s="163">
        <v>0</v>
      </c>
      <c r="AK12" s="164">
        <v>0</v>
      </c>
      <c r="AL12" s="161">
        <v>63</v>
      </c>
      <c r="AM12" s="179">
        <v>37</v>
      </c>
      <c r="AN12" s="180">
        <v>26</v>
      </c>
      <c r="AO12" s="162">
        <v>49</v>
      </c>
      <c r="AP12" s="163">
        <v>14</v>
      </c>
      <c r="AQ12" s="182">
        <v>0</v>
      </c>
      <c r="AR12" s="173">
        <f t="shared" si="0"/>
        <v>132</v>
      </c>
      <c r="AS12" s="174">
        <f>SUM(AO12+AI12+AE12+AA12+U12+Q12+M12+I12+E12)</f>
        <v>108</v>
      </c>
      <c r="AT12" s="175">
        <f>SUM(AP12+AJ12+AF12+AB12+V12+R12+J12+F12)</f>
        <v>22</v>
      </c>
      <c r="AU12" s="187">
        <f>SUM(AQ12+AK12+AG12+AC12+W12+S12+O12+K12+G12)</f>
        <v>2</v>
      </c>
    </row>
    <row r="13" spans="1:48" s="44" customFormat="1" ht="96" customHeight="1" x14ac:dyDescent="0.5">
      <c r="A13" s="158" t="s">
        <v>17</v>
      </c>
      <c r="B13" s="161">
        <v>450</v>
      </c>
      <c r="C13" s="184">
        <v>450</v>
      </c>
      <c r="D13" s="184">
        <v>0</v>
      </c>
      <c r="E13" s="184">
        <v>202</v>
      </c>
      <c r="F13" s="185">
        <v>239</v>
      </c>
      <c r="G13" s="186">
        <v>9</v>
      </c>
      <c r="H13" s="161">
        <v>13</v>
      </c>
      <c r="I13" s="162">
        <v>5</v>
      </c>
      <c r="J13" s="163">
        <v>8</v>
      </c>
      <c r="K13" s="164">
        <v>0</v>
      </c>
      <c r="L13" s="161">
        <v>130</v>
      </c>
      <c r="M13" s="162">
        <v>52</v>
      </c>
      <c r="N13" s="163">
        <v>35</v>
      </c>
      <c r="O13" s="164">
        <v>43</v>
      </c>
      <c r="P13" s="161">
        <v>105</v>
      </c>
      <c r="Q13" s="162">
        <v>78</v>
      </c>
      <c r="R13" s="163">
        <v>22</v>
      </c>
      <c r="S13" s="164">
        <v>5</v>
      </c>
      <c r="T13" s="161">
        <v>151</v>
      </c>
      <c r="U13" s="162">
        <v>118</v>
      </c>
      <c r="V13" s="163">
        <v>16</v>
      </c>
      <c r="W13" s="164">
        <v>17</v>
      </c>
      <c r="X13" s="161">
        <v>233</v>
      </c>
      <c r="Y13" s="162">
        <v>209</v>
      </c>
      <c r="Z13" s="180">
        <v>24</v>
      </c>
      <c r="AA13" s="162">
        <v>171</v>
      </c>
      <c r="AB13" s="163">
        <v>60</v>
      </c>
      <c r="AC13" s="164">
        <v>2</v>
      </c>
      <c r="AD13" s="165">
        <v>0</v>
      </c>
      <c r="AE13" s="166">
        <v>0</v>
      </c>
      <c r="AF13" s="167">
        <v>0</v>
      </c>
      <c r="AG13" s="168">
        <v>0</v>
      </c>
      <c r="AH13" s="161">
        <v>188</v>
      </c>
      <c r="AI13" s="162">
        <v>149</v>
      </c>
      <c r="AJ13" s="163">
        <v>26</v>
      </c>
      <c r="AK13" s="164">
        <v>13</v>
      </c>
      <c r="AL13" s="161">
        <v>433</v>
      </c>
      <c r="AM13" s="179">
        <v>107</v>
      </c>
      <c r="AN13" s="180">
        <v>326</v>
      </c>
      <c r="AO13" s="162">
        <v>84</v>
      </c>
      <c r="AP13" s="163">
        <v>349</v>
      </c>
      <c r="AQ13" s="182">
        <v>0</v>
      </c>
      <c r="AR13" s="173">
        <f t="shared" si="0"/>
        <v>1703</v>
      </c>
      <c r="AS13" s="174">
        <f>SUM(AO13+AI13+AE13+AA13+U13+Q13+M13+I13+E13)</f>
        <v>859</v>
      </c>
      <c r="AT13" s="175">
        <f>SUM(AP13+AJ13+AF13+AB13+V13+R13+N13+J13+F13)</f>
        <v>755</v>
      </c>
      <c r="AU13" s="187">
        <f>SUM(AQ13+AK13+AG13+AC13+W13+S13+O13+K13+G13)</f>
        <v>89</v>
      </c>
    </row>
    <row r="14" spans="1:48" ht="90.75" customHeight="1" x14ac:dyDescent="0.5">
      <c r="A14" s="158" t="s">
        <v>18</v>
      </c>
      <c r="B14" s="161">
        <v>199</v>
      </c>
      <c r="C14" s="184">
        <v>199</v>
      </c>
      <c r="D14" s="184">
        <v>0</v>
      </c>
      <c r="E14" s="184">
        <v>191</v>
      </c>
      <c r="F14" s="185">
        <v>8</v>
      </c>
      <c r="G14" s="186">
        <v>0</v>
      </c>
      <c r="H14" s="161">
        <v>0</v>
      </c>
      <c r="I14" s="162">
        <v>0</v>
      </c>
      <c r="J14" s="163">
        <v>0</v>
      </c>
      <c r="K14" s="164">
        <v>0</v>
      </c>
      <c r="L14" s="161">
        <v>82</v>
      </c>
      <c r="M14" s="162">
        <v>72</v>
      </c>
      <c r="N14" s="163">
        <v>0</v>
      </c>
      <c r="O14" s="164">
        <v>10</v>
      </c>
      <c r="P14" s="161">
        <v>88</v>
      </c>
      <c r="Q14" s="162">
        <v>88</v>
      </c>
      <c r="R14" s="163">
        <v>0</v>
      </c>
      <c r="S14" s="164">
        <v>0</v>
      </c>
      <c r="T14" s="161">
        <v>193</v>
      </c>
      <c r="U14" s="162">
        <v>132</v>
      </c>
      <c r="V14" s="163">
        <v>2</v>
      </c>
      <c r="W14" s="164">
        <v>59</v>
      </c>
      <c r="X14" s="161">
        <v>137</v>
      </c>
      <c r="Y14" s="162">
        <v>113</v>
      </c>
      <c r="Z14" s="180">
        <v>24</v>
      </c>
      <c r="AA14" s="162">
        <v>132</v>
      </c>
      <c r="AB14" s="163">
        <v>3</v>
      </c>
      <c r="AC14" s="164">
        <v>2</v>
      </c>
      <c r="AD14" s="165">
        <v>0</v>
      </c>
      <c r="AE14" s="166">
        <v>0</v>
      </c>
      <c r="AF14" s="167">
        <v>0</v>
      </c>
      <c r="AG14" s="168">
        <v>0</v>
      </c>
      <c r="AH14" s="161">
        <v>139</v>
      </c>
      <c r="AI14" s="162">
        <v>121</v>
      </c>
      <c r="AJ14" s="163">
        <v>18</v>
      </c>
      <c r="AK14" s="164">
        <v>0</v>
      </c>
      <c r="AL14" s="161">
        <v>109</v>
      </c>
      <c r="AM14" s="179">
        <v>101</v>
      </c>
      <c r="AN14" s="180">
        <v>8</v>
      </c>
      <c r="AO14" s="162">
        <v>77</v>
      </c>
      <c r="AP14" s="163">
        <v>32</v>
      </c>
      <c r="AQ14" s="182">
        <v>0</v>
      </c>
      <c r="AR14" s="191">
        <f t="shared" si="0"/>
        <v>947</v>
      </c>
      <c r="AS14" s="192">
        <f>SUM(AO14+AI14+AE14+AA14+U14+Q14+M14+I14+E14)</f>
        <v>813</v>
      </c>
      <c r="AT14" s="193">
        <f>SUM(AP14+AJ14+AF14+AB14+V14+R14+N14+J14+F14)</f>
        <v>63</v>
      </c>
      <c r="AU14" s="194">
        <f>SUM(AQ14+AK14+AG14+AC14+W14+S14+O14+K14+G14)</f>
        <v>71</v>
      </c>
    </row>
    <row r="15" spans="1:48" ht="85.5" customHeight="1" thickBot="1" x14ac:dyDescent="0.3">
      <c r="A15" s="160" t="s">
        <v>19</v>
      </c>
      <c r="B15" s="173">
        <f t="shared" ref="B15:W15" si="2">SUM(B9:B14)</f>
        <v>706</v>
      </c>
      <c r="C15" s="195">
        <f t="shared" si="2"/>
        <v>706</v>
      </c>
      <c r="D15" s="195">
        <f t="shared" si="2"/>
        <v>0</v>
      </c>
      <c r="E15" s="195">
        <f t="shared" si="2"/>
        <v>434</v>
      </c>
      <c r="F15" s="196">
        <f t="shared" si="2"/>
        <v>262</v>
      </c>
      <c r="G15" s="197">
        <f t="shared" si="2"/>
        <v>10</v>
      </c>
      <c r="H15" s="173">
        <f t="shared" si="2"/>
        <v>13</v>
      </c>
      <c r="I15" s="195">
        <f t="shared" si="2"/>
        <v>5</v>
      </c>
      <c r="J15" s="196">
        <f t="shared" si="2"/>
        <v>8</v>
      </c>
      <c r="K15" s="197">
        <f t="shared" si="2"/>
        <v>0</v>
      </c>
      <c r="L15" s="198">
        <f t="shared" si="2"/>
        <v>218</v>
      </c>
      <c r="M15" s="199">
        <f t="shared" si="2"/>
        <v>126</v>
      </c>
      <c r="N15" s="200">
        <f t="shared" si="2"/>
        <v>35</v>
      </c>
      <c r="O15" s="201">
        <f t="shared" si="2"/>
        <v>57</v>
      </c>
      <c r="P15" s="198">
        <f t="shared" si="2"/>
        <v>202</v>
      </c>
      <c r="Q15" s="199">
        <f t="shared" si="2"/>
        <v>175</v>
      </c>
      <c r="R15" s="200">
        <f t="shared" si="2"/>
        <v>22</v>
      </c>
      <c r="S15" s="201">
        <f t="shared" si="2"/>
        <v>5</v>
      </c>
      <c r="T15" s="198">
        <f t="shared" si="2"/>
        <v>348</v>
      </c>
      <c r="U15" s="202">
        <f t="shared" si="2"/>
        <v>254</v>
      </c>
      <c r="V15" s="200">
        <f t="shared" si="2"/>
        <v>18</v>
      </c>
      <c r="W15" s="201">
        <f t="shared" si="2"/>
        <v>76</v>
      </c>
      <c r="X15" s="203">
        <f t="shared" ref="X15:AF15" si="3">SUM(X9:X14)</f>
        <v>398</v>
      </c>
      <c r="Y15" s="195">
        <f t="shared" si="3"/>
        <v>334</v>
      </c>
      <c r="Z15" s="204">
        <f t="shared" si="3"/>
        <v>64</v>
      </c>
      <c r="AA15" s="202">
        <f t="shared" si="3"/>
        <v>324</v>
      </c>
      <c r="AB15" s="200">
        <f t="shared" si="3"/>
        <v>69</v>
      </c>
      <c r="AC15" s="205">
        <f t="shared" si="3"/>
        <v>5</v>
      </c>
      <c r="AD15" s="165">
        <f t="shared" si="3"/>
        <v>0</v>
      </c>
      <c r="AE15" s="166">
        <f t="shared" si="3"/>
        <v>0</v>
      </c>
      <c r="AF15" s="167">
        <f t="shared" si="3"/>
        <v>0</v>
      </c>
      <c r="AG15" s="168">
        <f>SUM(AH9)</f>
        <v>8</v>
      </c>
      <c r="AH15" s="206">
        <f>SUM(AH9:AH14)</f>
        <v>373</v>
      </c>
      <c r="AI15" s="202">
        <f>SUM(AI9:AI14)</f>
        <v>304</v>
      </c>
      <c r="AJ15" s="200">
        <f>SUM(AJ9:AJ14)</f>
        <v>55</v>
      </c>
      <c r="AK15" s="207">
        <f>SUM(AK9:AK14)</f>
        <v>14</v>
      </c>
      <c r="AL15" s="173">
        <f t="shared" ref="AL15:AU15" si="4">SUM(AL9:AL14)</f>
        <v>732</v>
      </c>
      <c r="AM15" s="208">
        <f t="shared" si="4"/>
        <v>333</v>
      </c>
      <c r="AN15" s="209">
        <f t="shared" si="4"/>
        <v>399</v>
      </c>
      <c r="AO15" s="195">
        <f t="shared" si="4"/>
        <v>287</v>
      </c>
      <c r="AP15" s="200">
        <f t="shared" si="4"/>
        <v>443</v>
      </c>
      <c r="AQ15" s="210">
        <f t="shared" si="4"/>
        <v>2</v>
      </c>
      <c r="AR15" s="191">
        <f t="shared" si="4"/>
        <v>2990</v>
      </c>
      <c r="AS15" s="192">
        <f t="shared" si="4"/>
        <v>1909</v>
      </c>
      <c r="AT15" s="193">
        <f t="shared" si="4"/>
        <v>912</v>
      </c>
      <c r="AU15" s="211">
        <f t="shared" si="4"/>
        <v>169</v>
      </c>
    </row>
    <row r="16" spans="1:48" ht="21" customHeight="1" x14ac:dyDescent="0.25">
      <c r="C16" t="s">
        <v>49</v>
      </c>
      <c r="AG16" t="s">
        <v>209</v>
      </c>
      <c r="AR16" s="46"/>
    </row>
  </sheetData>
  <mergeCells count="28">
    <mergeCell ref="A2:AU2"/>
    <mergeCell ref="A5:A8"/>
    <mergeCell ref="L5:O6"/>
    <mergeCell ref="P5:S6"/>
    <mergeCell ref="T5:W6"/>
    <mergeCell ref="AR5:AR8"/>
    <mergeCell ref="AD5:AG6"/>
    <mergeCell ref="H5:K6"/>
    <mergeCell ref="AH5:AK6"/>
    <mergeCell ref="AL7:AQ7"/>
    <mergeCell ref="X5:AC6"/>
    <mergeCell ref="AL5:AQ6"/>
    <mergeCell ref="A1:AU1"/>
    <mergeCell ref="AS5:AS8"/>
    <mergeCell ref="AT5:AT8"/>
    <mergeCell ref="AU5:AU8"/>
    <mergeCell ref="AV5:AV8"/>
    <mergeCell ref="H7:K7"/>
    <mergeCell ref="L7:O7"/>
    <mergeCell ref="P7:S7"/>
    <mergeCell ref="T7:W7"/>
    <mergeCell ref="X7:AC7"/>
    <mergeCell ref="AD7:AG7"/>
    <mergeCell ref="AH7:AK7"/>
    <mergeCell ref="A4:AU4"/>
    <mergeCell ref="A3:AR3"/>
    <mergeCell ref="B7:G7"/>
    <mergeCell ref="B5:G6"/>
  </mergeCells>
  <pageMargins left="1" right="1" top="1" bottom="1" header="0.5" footer="0.5"/>
  <pageSetup paperSize="3" scale="2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4"/>
  <sheetViews>
    <sheetView topLeftCell="A7" zoomScale="150" zoomScaleNormal="150" workbookViewId="0">
      <selection activeCell="G18" sqref="G18"/>
    </sheetView>
  </sheetViews>
  <sheetFormatPr baseColWidth="10" defaultRowHeight="15" x14ac:dyDescent="0.25"/>
  <cols>
    <col min="2" max="2" width="19.42578125" customWidth="1"/>
    <col min="3" max="3" width="15.42578125" customWidth="1"/>
    <col min="11" max="11" width="19.42578125" customWidth="1"/>
  </cols>
  <sheetData>
    <row r="2" spans="1:12" x14ac:dyDescent="0.25">
      <c r="A2" s="270" t="s">
        <v>20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</row>
    <row r="3" spans="1:12" x14ac:dyDescent="0.25">
      <c r="A3" s="270" t="s">
        <v>21</v>
      </c>
      <c r="B3" s="270"/>
      <c r="C3" s="270"/>
      <c r="D3" s="270"/>
      <c r="E3" s="270"/>
      <c r="F3" s="270"/>
      <c r="G3" s="270"/>
      <c r="H3" s="270"/>
      <c r="I3" s="270"/>
      <c r="J3" s="270"/>
      <c r="K3" s="270"/>
    </row>
    <row r="4" spans="1:12" x14ac:dyDescent="0.25">
      <c r="A4" s="270" t="s">
        <v>22</v>
      </c>
      <c r="B4" s="270"/>
      <c r="C4" s="270"/>
      <c r="D4" s="270"/>
      <c r="E4" s="270"/>
      <c r="F4" s="270"/>
      <c r="G4" s="270"/>
      <c r="H4" s="270"/>
      <c r="I4" s="270"/>
      <c r="J4" s="270"/>
      <c r="K4" s="270"/>
    </row>
    <row r="5" spans="1:12" ht="18.75" x14ac:dyDescent="0.3">
      <c r="A5" s="7"/>
      <c r="B5" s="7"/>
      <c r="C5" s="7"/>
      <c r="D5" s="287"/>
      <c r="E5" s="287"/>
      <c r="F5" s="287"/>
      <c r="G5" s="287"/>
      <c r="H5" s="7"/>
      <c r="I5" s="7"/>
      <c r="J5" s="7"/>
      <c r="K5" s="7"/>
    </row>
    <row r="6" spans="1:12" ht="15.75" x14ac:dyDescent="0.25">
      <c r="A6" s="271" t="s">
        <v>81</v>
      </c>
      <c r="B6" s="271"/>
      <c r="C6" s="271"/>
      <c r="D6" s="271"/>
      <c r="E6" s="271"/>
      <c r="F6" s="271"/>
      <c r="G6" s="271"/>
      <c r="H6" s="271"/>
      <c r="I6" s="271"/>
      <c r="J6" s="271"/>
      <c r="K6" s="271"/>
    </row>
    <row r="7" spans="1:12" ht="23.25" x14ac:dyDescent="0.35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2" ht="15" customHeight="1" x14ac:dyDescent="0.25">
      <c r="A8" s="272" t="s">
        <v>23</v>
      </c>
      <c r="B8" s="273"/>
      <c r="C8" s="278" t="s">
        <v>24</v>
      </c>
      <c r="D8" s="279"/>
      <c r="E8" s="279"/>
      <c r="F8" s="279"/>
      <c r="G8" s="279"/>
      <c r="H8" s="279"/>
      <c r="I8" s="279"/>
      <c r="J8" s="280"/>
      <c r="K8" s="281" t="s">
        <v>25</v>
      </c>
    </row>
    <row r="9" spans="1:12" ht="15.75" thickBot="1" x14ac:dyDescent="0.3">
      <c r="A9" s="274"/>
      <c r="B9" s="275"/>
      <c r="C9" s="284" t="s">
        <v>26</v>
      </c>
      <c r="D9" s="285"/>
      <c r="E9" s="286"/>
      <c r="F9" s="53"/>
      <c r="G9" s="278" t="s">
        <v>27</v>
      </c>
      <c r="H9" s="279"/>
      <c r="I9" s="279"/>
      <c r="J9" s="280"/>
      <c r="K9" s="282"/>
    </row>
    <row r="10" spans="1:12" x14ac:dyDescent="0.25">
      <c r="A10" s="276"/>
      <c r="B10" s="277"/>
      <c r="C10" s="61" t="s">
        <v>28</v>
      </c>
      <c r="D10" s="62" t="s">
        <v>116</v>
      </c>
      <c r="E10" s="63" t="s">
        <v>29</v>
      </c>
      <c r="F10" s="54" t="s">
        <v>77</v>
      </c>
      <c r="G10" s="77" t="s">
        <v>28</v>
      </c>
      <c r="H10" s="9" t="s">
        <v>116</v>
      </c>
      <c r="I10" s="9" t="s">
        <v>29</v>
      </c>
      <c r="J10" s="42" t="s">
        <v>117</v>
      </c>
      <c r="K10" s="283"/>
    </row>
    <row r="11" spans="1:12" ht="24" customHeight="1" x14ac:dyDescent="0.25">
      <c r="A11" s="258" t="s">
        <v>63</v>
      </c>
      <c r="B11" s="259"/>
      <c r="C11" s="64">
        <v>21</v>
      </c>
      <c r="D11" s="50">
        <v>14</v>
      </c>
      <c r="E11" s="65">
        <v>7</v>
      </c>
      <c r="F11" s="55">
        <v>0</v>
      </c>
      <c r="G11" s="78">
        <v>3</v>
      </c>
      <c r="H11" s="50">
        <v>2</v>
      </c>
      <c r="I11" s="50">
        <v>1</v>
      </c>
      <c r="J11" s="14">
        <v>0</v>
      </c>
      <c r="K11" s="49">
        <f t="shared" ref="K11:K20" si="0">SUM(G11+C11)</f>
        <v>24</v>
      </c>
    </row>
    <row r="12" spans="1:12" ht="26.25" customHeight="1" x14ac:dyDescent="0.25">
      <c r="A12" s="258" t="s">
        <v>65</v>
      </c>
      <c r="B12" s="259"/>
      <c r="C12" s="64">
        <v>342</v>
      </c>
      <c r="D12" s="50">
        <v>22</v>
      </c>
      <c r="E12" s="65">
        <v>320</v>
      </c>
      <c r="F12" s="55">
        <v>0</v>
      </c>
      <c r="G12" s="78">
        <v>20</v>
      </c>
      <c r="H12" s="50">
        <v>13</v>
      </c>
      <c r="I12" s="50">
        <v>7</v>
      </c>
      <c r="J12" s="14">
        <v>0</v>
      </c>
      <c r="K12" s="49">
        <f t="shared" si="0"/>
        <v>362</v>
      </c>
    </row>
    <row r="13" spans="1:12" ht="24" customHeight="1" x14ac:dyDescent="0.25">
      <c r="A13" s="258" t="s">
        <v>64</v>
      </c>
      <c r="B13" s="259"/>
      <c r="C13" s="64">
        <v>17</v>
      </c>
      <c r="D13" s="50">
        <v>5</v>
      </c>
      <c r="E13" s="65">
        <v>12</v>
      </c>
      <c r="F13" s="55">
        <v>0</v>
      </c>
      <c r="G13" s="78">
        <v>6</v>
      </c>
      <c r="H13" s="50">
        <v>2</v>
      </c>
      <c r="I13" s="50">
        <v>4</v>
      </c>
      <c r="J13" s="9">
        <v>0</v>
      </c>
      <c r="K13" s="49">
        <f t="shared" si="0"/>
        <v>23</v>
      </c>
    </row>
    <row r="14" spans="1:12" ht="22.5" customHeight="1" x14ac:dyDescent="0.25">
      <c r="A14" s="258" t="s">
        <v>62</v>
      </c>
      <c r="B14" s="259"/>
      <c r="C14" s="64">
        <v>471</v>
      </c>
      <c r="D14" s="50">
        <v>217</v>
      </c>
      <c r="E14" s="65">
        <v>245</v>
      </c>
      <c r="F14" s="55">
        <v>9</v>
      </c>
      <c r="G14" s="78">
        <v>227</v>
      </c>
      <c r="H14" s="50">
        <v>211</v>
      </c>
      <c r="I14" s="50">
        <v>16</v>
      </c>
      <c r="J14" s="14">
        <v>0</v>
      </c>
      <c r="K14" s="49">
        <f t="shared" si="0"/>
        <v>698</v>
      </c>
    </row>
    <row r="15" spans="1:12" ht="22.5" customHeight="1" x14ac:dyDescent="0.3">
      <c r="A15" s="265" t="s">
        <v>11</v>
      </c>
      <c r="B15" s="266"/>
      <c r="C15" s="66">
        <v>138</v>
      </c>
      <c r="D15" s="13">
        <v>58</v>
      </c>
      <c r="E15" s="67">
        <v>35</v>
      </c>
      <c r="F15" s="56">
        <v>45</v>
      </c>
      <c r="G15" s="79">
        <v>88</v>
      </c>
      <c r="H15" s="13">
        <v>75</v>
      </c>
      <c r="I15" s="13">
        <v>1</v>
      </c>
      <c r="J15" s="13">
        <v>12</v>
      </c>
      <c r="K15" s="11">
        <f t="shared" si="0"/>
        <v>226</v>
      </c>
    </row>
    <row r="16" spans="1:12" ht="27" customHeight="1" x14ac:dyDescent="0.3">
      <c r="A16" s="265" t="s">
        <v>30</v>
      </c>
      <c r="B16" s="266"/>
      <c r="C16" s="68">
        <v>110</v>
      </c>
      <c r="D16" s="10">
        <v>83</v>
      </c>
      <c r="E16" s="69">
        <v>22</v>
      </c>
      <c r="F16" s="57">
        <v>5</v>
      </c>
      <c r="G16" s="80">
        <v>92</v>
      </c>
      <c r="H16" s="10">
        <v>92</v>
      </c>
      <c r="I16" s="10">
        <v>0</v>
      </c>
      <c r="J16" s="10">
        <v>0</v>
      </c>
      <c r="K16" s="11">
        <f t="shared" si="0"/>
        <v>202</v>
      </c>
      <c r="L16" s="48"/>
    </row>
    <row r="17" spans="1:17" ht="24" customHeight="1" x14ac:dyDescent="0.3">
      <c r="A17" s="265" t="s">
        <v>12</v>
      </c>
      <c r="B17" s="266"/>
      <c r="C17" s="66">
        <v>152</v>
      </c>
      <c r="D17" s="13">
        <v>118</v>
      </c>
      <c r="E17" s="67">
        <v>17</v>
      </c>
      <c r="F17" s="56">
        <v>17</v>
      </c>
      <c r="G17" s="79">
        <v>199</v>
      </c>
      <c r="H17" s="13">
        <v>136</v>
      </c>
      <c r="I17" s="13">
        <v>4</v>
      </c>
      <c r="J17" s="13">
        <v>59</v>
      </c>
      <c r="K17" s="11">
        <f t="shared" si="0"/>
        <v>351</v>
      </c>
      <c r="M17" s="149">
        <v>0</v>
      </c>
      <c r="N17" s="149">
        <v>0</v>
      </c>
      <c r="O17" t="s">
        <v>78</v>
      </c>
    </row>
    <row r="18" spans="1:17" ht="25.5" customHeight="1" x14ac:dyDescent="0.3">
      <c r="A18" s="265" t="s">
        <v>31</v>
      </c>
      <c r="B18" s="266"/>
      <c r="C18" s="66">
        <v>255</v>
      </c>
      <c r="D18" s="13">
        <v>185</v>
      </c>
      <c r="E18" s="67">
        <v>67</v>
      </c>
      <c r="F18" s="56">
        <v>3</v>
      </c>
      <c r="G18" s="213">
        <v>163</v>
      </c>
      <c r="H18" s="212">
        <v>154</v>
      </c>
      <c r="I18" s="212">
        <v>7</v>
      </c>
      <c r="J18" s="212">
        <v>2</v>
      </c>
      <c r="K18" s="11">
        <f t="shared" si="0"/>
        <v>418</v>
      </c>
    </row>
    <row r="19" spans="1:17" ht="30.75" customHeight="1" x14ac:dyDescent="0.3">
      <c r="A19" s="265" t="s">
        <v>32</v>
      </c>
      <c r="B19" s="266"/>
      <c r="C19" s="66">
        <v>204</v>
      </c>
      <c r="D19" s="13">
        <v>158</v>
      </c>
      <c r="E19" s="67">
        <v>33</v>
      </c>
      <c r="F19" s="56">
        <v>13</v>
      </c>
      <c r="G19" s="79">
        <v>162</v>
      </c>
      <c r="H19" s="13">
        <v>143</v>
      </c>
      <c r="I19" s="13">
        <v>19</v>
      </c>
      <c r="J19" s="13">
        <v>0</v>
      </c>
      <c r="K19" s="11">
        <f t="shared" si="0"/>
        <v>366</v>
      </c>
      <c r="Q19">
        <v>104</v>
      </c>
    </row>
    <row r="20" spans="1:17" ht="34.5" customHeight="1" x14ac:dyDescent="0.3">
      <c r="A20" s="265" t="s">
        <v>33</v>
      </c>
      <c r="B20" s="266"/>
      <c r="C20" s="66">
        <v>670</v>
      </c>
      <c r="D20" s="13">
        <v>232</v>
      </c>
      <c r="E20" s="67">
        <v>438</v>
      </c>
      <c r="F20" s="56">
        <v>0</v>
      </c>
      <c r="G20" s="80">
        <v>268</v>
      </c>
      <c r="H20" s="10">
        <v>199</v>
      </c>
      <c r="I20" s="10">
        <v>69</v>
      </c>
      <c r="J20" s="10">
        <v>0</v>
      </c>
      <c r="K20" s="11">
        <f t="shared" si="0"/>
        <v>938</v>
      </c>
    </row>
    <row r="21" spans="1:17" ht="15.75" x14ac:dyDescent="0.3">
      <c r="A21" s="269"/>
      <c r="B21" s="269"/>
      <c r="C21" s="70"/>
      <c r="D21" s="12"/>
      <c r="E21" s="71"/>
      <c r="F21" s="58"/>
      <c r="G21" s="81"/>
      <c r="H21" s="12"/>
      <c r="I21" s="12"/>
      <c r="J21" s="12"/>
      <c r="K21" s="11"/>
      <c r="L21" t="s">
        <v>49</v>
      </c>
    </row>
    <row r="22" spans="1:17" x14ac:dyDescent="0.25">
      <c r="A22" s="258" t="s">
        <v>34</v>
      </c>
      <c r="B22" s="259"/>
      <c r="C22" s="267">
        <f>SUM(D11:D20)</f>
        <v>1092</v>
      </c>
      <c r="D22" s="263"/>
      <c r="E22" s="268"/>
      <c r="F22" s="59"/>
      <c r="G22" s="263">
        <f>SUM(H11:H20)</f>
        <v>1027</v>
      </c>
      <c r="H22" s="263"/>
      <c r="I22" s="263"/>
      <c r="J22" s="264"/>
      <c r="K22" s="115">
        <f>SUM(C22:J22)</f>
        <v>2119</v>
      </c>
    </row>
    <row r="23" spans="1:17" ht="15.75" thickBot="1" x14ac:dyDescent="0.3">
      <c r="A23" s="258" t="s">
        <v>35</v>
      </c>
      <c r="B23" s="259"/>
      <c r="C23" s="260">
        <f>SUM(C11:C21)</f>
        <v>2380</v>
      </c>
      <c r="D23" s="261"/>
      <c r="E23" s="262"/>
      <c r="F23" s="60"/>
      <c r="G23" s="263">
        <f>SUM(G11:G20)</f>
        <v>1228</v>
      </c>
      <c r="H23" s="263"/>
      <c r="I23" s="263"/>
      <c r="J23" s="264"/>
      <c r="K23" s="115">
        <f>SUM(C23:J23)</f>
        <v>3608</v>
      </c>
    </row>
    <row r="24" spans="1:17" ht="26.25" customHeight="1" x14ac:dyDescent="0.25">
      <c r="A24" s="256"/>
      <c r="B24" s="256"/>
      <c r="C24" s="257"/>
      <c r="D24" s="257"/>
      <c r="E24" s="257"/>
      <c r="F24" s="257"/>
      <c r="G24" s="256"/>
      <c r="H24" s="256"/>
      <c r="I24" s="256"/>
      <c r="J24" s="256"/>
      <c r="K24" s="256"/>
    </row>
  </sheetData>
  <mergeCells count="28">
    <mergeCell ref="A14:B14"/>
    <mergeCell ref="A13:B13"/>
    <mergeCell ref="A11:B11"/>
    <mergeCell ref="A2:K2"/>
    <mergeCell ref="A3:K3"/>
    <mergeCell ref="A4:K4"/>
    <mergeCell ref="A6:K6"/>
    <mergeCell ref="A8:B10"/>
    <mergeCell ref="C8:J8"/>
    <mergeCell ref="K8:K10"/>
    <mergeCell ref="C9:E9"/>
    <mergeCell ref="G9:J9"/>
    <mergeCell ref="D5:G5"/>
    <mergeCell ref="A12:B12"/>
    <mergeCell ref="A24:K24"/>
    <mergeCell ref="A23:B23"/>
    <mergeCell ref="C23:E23"/>
    <mergeCell ref="G23:J23"/>
    <mergeCell ref="A15:B15"/>
    <mergeCell ref="A16:B16"/>
    <mergeCell ref="A17:B17"/>
    <mergeCell ref="A18:B18"/>
    <mergeCell ref="A19:B19"/>
    <mergeCell ref="A20:B20"/>
    <mergeCell ref="A22:B22"/>
    <mergeCell ref="C22:E22"/>
    <mergeCell ref="G22:J22"/>
    <mergeCell ref="A21:B21"/>
  </mergeCells>
  <pageMargins left="0.7" right="0.7" top="0.75" bottom="0.75" header="0.3" footer="0.3"/>
  <pageSetup scale="81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zoomScale="150" zoomScaleNormal="150" workbookViewId="0">
      <selection activeCell="H14" sqref="H14"/>
    </sheetView>
  </sheetViews>
  <sheetFormatPr baseColWidth="10" defaultRowHeight="15" x14ac:dyDescent="0.25"/>
  <cols>
    <col min="2" max="2" width="12.5703125" customWidth="1"/>
    <col min="11" max="11" width="20.42578125" customWidth="1"/>
  </cols>
  <sheetData>
    <row r="2" spans="1:12" x14ac:dyDescent="0.25">
      <c r="A2" s="270" t="s">
        <v>20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</row>
    <row r="3" spans="1:12" x14ac:dyDescent="0.25">
      <c r="A3" s="270" t="s">
        <v>21</v>
      </c>
      <c r="B3" s="270"/>
      <c r="C3" s="270"/>
      <c r="D3" s="270"/>
      <c r="E3" s="270"/>
      <c r="F3" s="270"/>
      <c r="G3" s="270"/>
      <c r="H3" s="270"/>
      <c r="I3" s="270"/>
      <c r="J3" s="270"/>
      <c r="K3" s="270"/>
    </row>
    <row r="4" spans="1:12" x14ac:dyDescent="0.25">
      <c r="A4" s="270" t="s">
        <v>22</v>
      </c>
      <c r="B4" s="270"/>
      <c r="C4" s="270"/>
      <c r="D4" s="270"/>
      <c r="E4" s="270"/>
      <c r="F4" s="270"/>
      <c r="G4" s="270"/>
      <c r="H4" s="270"/>
      <c r="I4" s="270"/>
      <c r="J4" s="270"/>
      <c r="K4" s="270"/>
    </row>
    <row r="6" spans="1:12" ht="16.5" x14ac:dyDescent="0.3">
      <c r="A6" s="292" t="s">
        <v>175</v>
      </c>
      <c r="B6" s="292"/>
      <c r="C6" s="292"/>
      <c r="D6" s="292"/>
      <c r="E6" s="292"/>
      <c r="F6" s="292"/>
      <c r="G6" s="292"/>
      <c r="H6" s="292"/>
      <c r="I6" s="292"/>
      <c r="J6" s="292"/>
      <c r="K6" s="292"/>
    </row>
    <row r="7" spans="1:12" ht="16.5" x14ac:dyDescent="0.3">
      <c r="A7" s="293"/>
      <c r="B7" s="294"/>
      <c r="C7" s="294"/>
      <c r="D7" s="294"/>
      <c r="E7" s="294"/>
      <c r="F7" s="294"/>
      <c r="G7" s="294"/>
      <c r="H7" s="294"/>
      <c r="I7" s="294"/>
      <c r="J7" s="294"/>
      <c r="K7" s="294"/>
    </row>
    <row r="8" spans="1:12" x14ac:dyDescent="0.25">
      <c r="A8" s="272" t="s">
        <v>23</v>
      </c>
      <c r="B8" s="273"/>
      <c r="C8" s="296" t="s">
        <v>24</v>
      </c>
      <c r="D8" s="296"/>
      <c r="E8" s="296"/>
      <c r="F8" s="296"/>
      <c r="G8" s="296"/>
      <c r="H8" s="296"/>
      <c r="I8" s="296"/>
      <c r="J8" s="296"/>
      <c r="K8" s="281" t="s">
        <v>25</v>
      </c>
    </row>
    <row r="9" spans="1:12" x14ac:dyDescent="0.25">
      <c r="A9" s="274"/>
      <c r="B9" s="275"/>
      <c r="C9" s="296" t="s">
        <v>13</v>
      </c>
      <c r="D9" s="296"/>
      <c r="E9" s="296"/>
      <c r="F9" s="296"/>
      <c r="G9" s="296" t="s">
        <v>14</v>
      </c>
      <c r="H9" s="296"/>
      <c r="I9" s="296"/>
      <c r="J9" s="296"/>
      <c r="K9" s="282"/>
    </row>
    <row r="10" spans="1:12" x14ac:dyDescent="0.25">
      <c r="A10" s="276"/>
      <c r="B10" s="295"/>
      <c r="C10" s="9" t="s">
        <v>28</v>
      </c>
      <c r="D10" s="9" t="s">
        <v>116</v>
      </c>
      <c r="E10" s="9" t="s">
        <v>29</v>
      </c>
      <c r="F10" s="9" t="s">
        <v>77</v>
      </c>
      <c r="G10" s="9" t="s">
        <v>28</v>
      </c>
      <c r="H10" s="9" t="s">
        <v>116</v>
      </c>
      <c r="I10" s="9" t="s">
        <v>29</v>
      </c>
      <c r="J10" s="84" t="s">
        <v>77</v>
      </c>
      <c r="K10" s="283"/>
    </row>
    <row r="11" spans="1:12" x14ac:dyDescent="0.25">
      <c r="A11" s="288" t="s">
        <v>63</v>
      </c>
      <c r="B11" s="289"/>
      <c r="C11" s="50">
        <v>0</v>
      </c>
      <c r="D11" s="50">
        <v>0</v>
      </c>
      <c r="E11" s="50">
        <v>0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9">
        <f>SUM(G11+C11)</f>
        <v>0</v>
      </c>
    </row>
    <row r="12" spans="1:12" x14ac:dyDescent="0.25">
      <c r="A12" s="288" t="s">
        <v>65</v>
      </c>
      <c r="B12" s="289"/>
      <c r="C12" s="50">
        <v>1</v>
      </c>
      <c r="D12" s="50">
        <v>1</v>
      </c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9">
        <f>SUM(G12+C12)</f>
        <v>1</v>
      </c>
    </row>
    <row r="13" spans="1:12" x14ac:dyDescent="0.25">
      <c r="A13" s="288" t="s">
        <v>64</v>
      </c>
      <c r="B13" s="289"/>
      <c r="C13" s="50">
        <v>0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9">
        <v>0</v>
      </c>
    </row>
    <row r="14" spans="1:12" x14ac:dyDescent="0.25">
      <c r="A14" s="288" t="s">
        <v>62</v>
      </c>
      <c r="B14" s="289"/>
      <c r="C14" s="50">
        <v>2</v>
      </c>
      <c r="D14" s="50">
        <v>2</v>
      </c>
      <c r="E14" s="50">
        <v>0</v>
      </c>
      <c r="F14" s="50">
        <v>0</v>
      </c>
      <c r="G14" s="50">
        <v>5</v>
      </c>
      <c r="H14" s="50">
        <v>5</v>
      </c>
      <c r="I14" s="50">
        <v>0</v>
      </c>
      <c r="J14" s="50">
        <v>0</v>
      </c>
      <c r="K14" s="49">
        <f>SUM(G14+C14)</f>
        <v>7</v>
      </c>
    </row>
    <row r="15" spans="1:12" ht="15.75" x14ac:dyDescent="0.3">
      <c r="A15" s="291" t="s">
        <v>11</v>
      </c>
      <c r="B15" s="291"/>
      <c r="C15" s="13">
        <v>2</v>
      </c>
      <c r="D15" s="13">
        <v>2</v>
      </c>
      <c r="E15" s="13">
        <v>0</v>
      </c>
      <c r="F15" s="13">
        <v>0</v>
      </c>
      <c r="G15" s="13">
        <v>2</v>
      </c>
      <c r="H15" s="13">
        <v>2</v>
      </c>
      <c r="I15" s="13">
        <v>0</v>
      </c>
      <c r="J15" s="13">
        <v>0</v>
      </c>
      <c r="K15" s="14">
        <f t="shared" ref="K15:K20" si="0">SUM(C15,G15)</f>
        <v>4</v>
      </c>
    </row>
    <row r="16" spans="1:12" ht="16.5" x14ac:dyDescent="0.3">
      <c r="A16" s="291" t="s">
        <v>30</v>
      </c>
      <c r="B16" s="291"/>
      <c r="C16" s="10">
        <v>1</v>
      </c>
      <c r="D16" s="10">
        <v>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4">
        <f t="shared" si="0"/>
        <v>1</v>
      </c>
      <c r="L16" s="47"/>
    </row>
    <row r="17" spans="1:13" ht="15.75" x14ac:dyDescent="0.3">
      <c r="A17" s="291" t="s">
        <v>12</v>
      </c>
      <c r="B17" s="291"/>
      <c r="C17" s="13">
        <v>1</v>
      </c>
      <c r="D17" s="13">
        <v>1</v>
      </c>
      <c r="E17" s="13">
        <v>0</v>
      </c>
      <c r="F17" s="13">
        <v>0</v>
      </c>
      <c r="G17" s="13">
        <v>4</v>
      </c>
      <c r="H17" s="13">
        <v>4</v>
      </c>
      <c r="I17" s="13">
        <v>0</v>
      </c>
      <c r="J17" s="13">
        <v>0</v>
      </c>
      <c r="K17" s="14">
        <f t="shared" si="0"/>
        <v>5</v>
      </c>
    </row>
    <row r="18" spans="1:13" ht="15.75" x14ac:dyDescent="0.3">
      <c r="A18" s="291" t="s">
        <v>31</v>
      </c>
      <c r="B18" s="291"/>
      <c r="C18" s="13">
        <v>3</v>
      </c>
      <c r="D18" s="13">
        <v>3</v>
      </c>
      <c r="E18" s="13">
        <v>0</v>
      </c>
      <c r="F18" s="13">
        <v>0</v>
      </c>
      <c r="G18" s="13">
        <v>1</v>
      </c>
      <c r="H18" s="13">
        <v>1</v>
      </c>
      <c r="I18" s="13">
        <v>0</v>
      </c>
      <c r="J18" s="13">
        <v>0</v>
      </c>
      <c r="K18" s="14">
        <f t="shared" si="0"/>
        <v>4</v>
      </c>
      <c r="M18" t="s">
        <v>49</v>
      </c>
    </row>
    <row r="19" spans="1:13" ht="15.75" x14ac:dyDescent="0.3">
      <c r="A19" s="291" t="s">
        <v>32</v>
      </c>
      <c r="B19" s="291"/>
      <c r="C19" s="13">
        <v>1</v>
      </c>
      <c r="D19" s="13">
        <v>1</v>
      </c>
      <c r="E19" s="13">
        <v>0</v>
      </c>
      <c r="F19" s="13">
        <v>0</v>
      </c>
      <c r="G19" s="13">
        <v>1</v>
      </c>
      <c r="H19" s="13">
        <v>1</v>
      </c>
      <c r="I19" s="13">
        <v>0</v>
      </c>
      <c r="J19" s="13">
        <v>0</v>
      </c>
      <c r="K19" s="14">
        <f t="shared" si="0"/>
        <v>2</v>
      </c>
    </row>
    <row r="20" spans="1:13" ht="15.75" x14ac:dyDescent="0.3">
      <c r="A20" s="291" t="s">
        <v>33</v>
      </c>
      <c r="B20" s="291"/>
      <c r="C20" s="15">
        <v>7</v>
      </c>
      <c r="D20" s="13">
        <v>7</v>
      </c>
      <c r="E20" s="13">
        <v>0</v>
      </c>
      <c r="F20" s="13">
        <v>0</v>
      </c>
      <c r="G20" s="16">
        <v>1</v>
      </c>
      <c r="H20" s="10">
        <v>1</v>
      </c>
      <c r="I20" s="10">
        <v>0</v>
      </c>
      <c r="J20" s="10">
        <v>0</v>
      </c>
      <c r="K20" s="14">
        <f t="shared" si="0"/>
        <v>8</v>
      </c>
    </row>
    <row r="21" spans="1:13" x14ac:dyDescent="0.25">
      <c r="A21" s="290" t="s">
        <v>36</v>
      </c>
      <c r="B21" s="290"/>
      <c r="C21" s="290">
        <f>SUM(D11:D20)</f>
        <v>18</v>
      </c>
      <c r="D21" s="290"/>
      <c r="E21" s="290"/>
      <c r="F21" s="290"/>
      <c r="G21" s="290">
        <f>SUM(H11:H20)</f>
        <v>14</v>
      </c>
      <c r="H21" s="290"/>
      <c r="I21" s="290"/>
      <c r="J21" s="290"/>
      <c r="K21" s="17">
        <f>SUM(G21+C21)</f>
        <v>32</v>
      </c>
      <c r="L21" t="s">
        <v>78</v>
      </c>
    </row>
    <row r="22" spans="1:13" x14ac:dyDescent="0.25">
      <c r="A22" s="290" t="s">
        <v>35</v>
      </c>
      <c r="B22" s="290"/>
      <c r="C22" s="290">
        <f>SUM(C11:C20)</f>
        <v>18</v>
      </c>
      <c r="D22" s="290"/>
      <c r="E22" s="290"/>
      <c r="F22" s="290"/>
      <c r="G22" s="290">
        <f>SUM(G11:G20)</f>
        <v>14</v>
      </c>
      <c r="H22" s="290"/>
      <c r="I22" s="290"/>
      <c r="J22" s="290"/>
      <c r="K22" s="17">
        <f>SUM(K11:K20)</f>
        <v>32</v>
      </c>
    </row>
    <row r="23" spans="1:13" ht="22.5" customHeight="1" x14ac:dyDescent="0.25"/>
  </sheetData>
  <mergeCells count="26">
    <mergeCell ref="A8:B10"/>
    <mergeCell ref="C8:J8"/>
    <mergeCell ref="K8:K10"/>
    <mergeCell ref="C9:F9"/>
    <mergeCell ref="G9:J9"/>
    <mergeCell ref="A2:K2"/>
    <mergeCell ref="A3:K3"/>
    <mergeCell ref="A4:K4"/>
    <mergeCell ref="A6:K6"/>
    <mergeCell ref="A7:K7"/>
    <mergeCell ref="C22:F22"/>
    <mergeCell ref="G22:J22"/>
    <mergeCell ref="A15:B15"/>
    <mergeCell ref="A16:B16"/>
    <mergeCell ref="A17:B17"/>
    <mergeCell ref="A18:B18"/>
    <mergeCell ref="A19:B19"/>
    <mergeCell ref="A20:B20"/>
    <mergeCell ref="A21:B21"/>
    <mergeCell ref="C21:F21"/>
    <mergeCell ref="G21:J21"/>
    <mergeCell ref="A11:B11"/>
    <mergeCell ref="A13:B13"/>
    <mergeCell ref="A14:B14"/>
    <mergeCell ref="A22:B22"/>
    <mergeCell ref="A12:B12"/>
  </mergeCells>
  <pageMargins left="0.7" right="0.7" top="0.75" bottom="0.75" header="0.3" footer="0.3"/>
  <pageSetup scale="90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opLeftCell="A13" workbookViewId="0">
      <selection activeCell="B36" sqref="B36"/>
    </sheetView>
  </sheetViews>
  <sheetFormatPr baseColWidth="10" defaultRowHeight="15" x14ac:dyDescent="0.25"/>
  <cols>
    <col min="1" max="1" width="25.5703125" customWidth="1"/>
    <col min="10" max="10" width="14.28515625" customWidth="1"/>
    <col min="11" max="11" width="13.28515625" customWidth="1"/>
    <col min="12" max="13" width="14" customWidth="1"/>
    <col min="14" max="14" width="21.85546875" customWidth="1"/>
  </cols>
  <sheetData>
    <row r="3" spans="1:14" x14ac:dyDescent="0.25">
      <c r="A3" s="257" t="s">
        <v>20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</row>
    <row r="4" spans="1:14" x14ac:dyDescent="0.25">
      <c r="A4" s="304" t="s">
        <v>37</v>
      </c>
      <c r="B4" s="304"/>
      <c r="C4" s="304"/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</row>
    <row r="5" spans="1:14" x14ac:dyDescent="0.25">
      <c r="A5" s="305" t="s">
        <v>1</v>
      </c>
      <c r="B5" s="305"/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  <c r="N5" s="305"/>
    </row>
    <row r="6" spans="1:14" ht="15.75" x14ac:dyDescent="0.3">
      <c r="A6" s="308" t="s">
        <v>137</v>
      </c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</row>
    <row r="7" spans="1:14" ht="15.75" x14ac:dyDescent="0.3">
      <c r="A7" s="309" t="s">
        <v>83</v>
      </c>
      <c r="B7" s="309"/>
      <c r="C7" s="309"/>
      <c r="D7" s="309"/>
      <c r="E7" s="309"/>
      <c r="F7" s="309"/>
      <c r="G7" s="309"/>
      <c r="H7" s="309"/>
      <c r="I7" s="309"/>
      <c r="J7" s="309"/>
      <c r="K7" s="309"/>
      <c r="L7" s="309"/>
      <c r="M7" s="309"/>
      <c r="N7" s="309"/>
    </row>
    <row r="8" spans="1:14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4" x14ac:dyDescent="0.25">
      <c r="A9" s="306" t="s">
        <v>38</v>
      </c>
      <c r="B9" s="300" t="s">
        <v>85</v>
      </c>
      <c r="C9" s="300" t="s">
        <v>84</v>
      </c>
      <c r="D9" s="300" t="s">
        <v>86</v>
      </c>
      <c r="E9" s="300" t="s">
        <v>87</v>
      </c>
      <c r="F9" s="300" t="s">
        <v>88</v>
      </c>
      <c r="G9" s="300" t="s">
        <v>89</v>
      </c>
      <c r="H9" s="300" t="s">
        <v>90</v>
      </c>
      <c r="I9" s="300" t="s">
        <v>91</v>
      </c>
      <c r="J9" s="300" t="s">
        <v>92</v>
      </c>
      <c r="K9" s="300" t="s">
        <v>93</v>
      </c>
      <c r="L9" s="300" t="s">
        <v>94</v>
      </c>
      <c r="M9" s="300" t="s">
        <v>95</v>
      </c>
      <c r="N9" s="302" t="s">
        <v>39</v>
      </c>
    </row>
    <row r="10" spans="1:14" x14ac:dyDescent="0.25">
      <c r="A10" s="307"/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1"/>
      <c r="N10" s="303"/>
    </row>
    <row r="11" spans="1:14" x14ac:dyDescent="0.25">
      <c r="A11" s="19" t="s">
        <v>13</v>
      </c>
      <c r="B11" s="19">
        <v>14</v>
      </c>
      <c r="C11" s="19">
        <v>5</v>
      </c>
      <c r="D11" s="19">
        <v>13</v>
      </c>
      <c r="E11" s="19">
        <v>17</v>
      </c>
      <c r="F11" s="19">
        <v>13</v>
      </c>
      <c r="G11" s="19">
        <v>27</v>
      </c>
      <c r="H11" s="19">
        <v>13</v>
      </c>
      <c r="I11" s="19"/>
      <c r="J11" s="19"/>
      <c r="K11" s="19"/>
      <c r="L11" s="19"/>
      <c r="M11" s="19"/>
      <c r="N11" s="17">
        <f>SUM(L11+K11+J11+I11+H11+G11+F11+E11+D11+C11+B11)</f>
        <v>102</v>
      </c>
    </row>
    <row r="12" spans="1:14" x14ac:dyDescent="0.25">
      <c r="A12" s="19" t="s">
        <v>40</v>
      </c>
      <c r="B12" s="19">
        <v>5</v>
      </c>
      <c r="C12" s="19">
        <v>4</v>
      </c>
      <c r="D12" s="19">
        <v>9</v>
      </c>
      <c r="E12" s="19">
        <v>6</v>
      </c>
      <c r="F12" s="19">
        <v>13</v>
      </c>
      <c r="G12" s="19">
        <v>13</v>
      </c>
      <c r="H12" s="19">
        <v>5</v>
      </c>
      <c r="I12" s="19"/>
      <c r="J12" s="19"/>
      <c r="K12" s="19"/>
      <c r="L12" s="19"/>
      <c r="M12" s="19"/>
      <c r="N12" s="17">
        <f>SUM(B12:M12)</f>
        <v>55</v>
      </c>
    </row>
    <row r="13" spans="1:14" x14ac:dyDescent="0.25">
      <c r="A13" s="19" t="s">
        <v>26</v>
      </c>
      <c r="B13" s="19">
        <v>122</v>
      </c>
      <c r="C13" s="19">
        <v>103</v>
      </c>
      <c r="D13" s="19">
        <v>158</v>
      </c>
      <c r="E13" s="19">
        <v>121</v>
      </c>
      <c r="F13" s="19">
        <v>119</v>
      </c>
      <c r="G13" s="19">
        <v>249</v>
      </c>
      <c r="H13" s="19">
        <v>143</v>
      </c>
      <c r="I13" s="19"/>
      <c r="J13" s="19"/>
      <c r="K13" s="19"/>
      <c r="L13" s="19"/>
      <c r="M13" s="20"/>
      <c r="N13" s="17">
        <f>SUM(B13:M13)</f>
        <v>1015</v>
      </c>
    </row>
    <row r="14" spans="1:14" x14ac:dyDescent="0.25">
      <c r="A14" s="19" t="s">
        <v>27</v>
      </c>
      <c r="B14" s="19">
        <v>97</v>
      </c>
      <c r="C14" s="19">
        <v>64</v>
      </c>
      <c r="D14" s="19">
        <v>114</v>
      </c>
      <c r="E14" s="19">
        <v>109</v>
      </c>
      <c r="F14" s="19">
        <v>97</v>
      </c>
      <c r="G14" s="19">
        <v>127</v>
      </c>
      <c r="H14" s="19">
        <v>126</v>
      </c>
      <c r="I14" s="19"/>
      <c r="J14" s="19"/>
      <c r="K14" s="19"/>
      <c r="L14" s="19"/>
      <c r="M14" s="20"/>
      <c r="N14" s="17">
        <f>SUM(B14:M14)</f>
        <v>734</v>
      </c>
    </row>
    <row r="15" spans="1:14" x14ac:dyDescent="0.25">
      <c r="A15" s="21" t="s">
        <v>19</v>
      </c>
      <c r="B15" s="21">
        <f>SUM(B11:B14)</f>
        <v>238</v>
      </c>
      <c r="C15" s="21">
        <f>SUM(C11:C14)</f>
        <v>176</v>
      </c>
      <c r="D15" s="21">
        <f t="shared" ref="D15:L15" si="0">SUM(D11:D14)</f>
        <v>294</v>
      </c>
      <c r="E15" s="21">
        <f t="shared" si="0"/>
        <v>253</v>
      </c>
      <c r="F15" s="21">
        <f t="shared" si="0"/>
        <v>242</v>
      </c>
      <c r="G15" s="21">
        <f t="shared" si="0"/>
        <v>416</v>
      </c>
      <c r="H15" s="21">
        <f t="shared" si="0"/>
        <v>287</v>
      </c>
      <c r="I15" s="21">
        <f t="shared" si="0"/>
        <v>0</v>
      </c>
      <c r="J15" s="21">
        <f t="shared" si="0"/>
        <v>0</v>
      </c>
      <c r="K15" s="21">
        <f t="shared" si="0"/>
        <v>0</v>
      </c>
      <c r="L15" s="21">
        <f t="shared" si="0"/>
        <v>0</v>
      </c>
      <c r="M15" s="21">
        <f>SUM(M11:M14)</f>
        <v>0</v>
      </c>
      <c r="N15" s="22">
        <f>SUM(B15:M15)</f>
        <v>1906</v>
      </c>
    </row>
    <row r="18" spans="1:14" x14ac:dyDescent="0.25">
      <c r="H18" t="s">
        <v>49</v>
      </c>
    </row>
    <row r="20" spans="1:14" x14ac:dyDescent="0.25">
      <c r="A20" s="257" t="s">
        <v>20</v>
      </c>
      <c r="B20" s="257"/>
      <c r="C20" s="257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57"/>
    </row>
    <row r="21" spans="1:14" x14ac:dyDescent="0.25">
      <c r="A21" s="304" t="s">
        <v>37</v>
      </c>
      <c r="B21" s="304"/>
      <c r="C21" s="304"/>
      <c r="D21" s="304"/>
      <c r="E21" s="304"/>
      <c r="F21" s="304"/>
      <c r="G21" s="304"/>
      <c r="H21" s="304"/>
      <c r="I21" s="304"/>
      <c r="J21" s="304"/>
      <c r="K21" s="304"/>
      <c r="L21" s="304"/>
      <c r="M21" s="304"/>
      <c r="N21" s="304"/>
    </row>
    <row r="22" spans="1:14" x14ac:dyDescent="0.25">
      <c r="A22" s="305" t="s">
        <v>1</v>
      </c>
      <c r="B22" s="305"/>
      <c r="C22" s="305"/>
      <c r="D22" s="305"/>
      <c r="E22" s="305"/>
      <c r="F22" s="305"/>
      <c r="G22" s="305"/>
      <c r="H22" s="305"/>
      <c r="I22" s="305"/>
      <c r="J22" s="305"/>
      <c r="K22" s="305"/>
      <c r="L22" s="305"/>
      <c r="M22" s="305"/>
      <c r="N22" s="305"/>
    </row>
    <row r="23" spans="1:14" ht="15.75" x14ac:dyDescent="0.3">
      <c r="A23" s="297" t="s">
        <v>47</v>
      </c>
      <c r="B23" s="297"/>
      <c r="C23" s="297"/>
      <c r="D23" s="297"/>
      <c r="E23" s="297"/>
      <c r="F23" s="297"/>
      <c r="G23" s="297"/>
      <c r="H23" s="297"/>
      <c r="I23" s="297"/>
      <c r="J23" s="297"/>
      <c r="K23" s="297"/>
      <c r="L23" s="297"/>
      <c r="M23" s="297"/>
      <c r="N23" s="297"/>
    </row>
    <row r="24" spans="1:14" ht="15.75" x14ac:dyDescent="0.3">
      <c r="A24" s="298" t="s">
        <v>82</v>
      </c>
      <c r="B24" s="298"/>
      <c r="C24" s="298"/>
      <c r="D24" s="298"/>
      <c r="E24" s="298"/>
      <c r="F24" s="298"/>
      <c r="G24" s="298"/>
      <c r="H24" s="298"/>
      <c r="I24" s="298"/>
      <c r="J24" s="298"/>
      <c r="K24" s="298"/>
      <c r="L24" s="298"/>
      <c r="M24" s="298"/>
      <c r="N24" s="298"/>
    </row>
    <row r="25" spans="1:14" ht="15.75" thickBo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ht="33" x14ac:dyDescent="0.25">
      <c r="A26" s="23" t="s">
        <v>41</v>
      </c>
      <c r="B26" s="24" t="s">
        <v>96</v>
      </c>
      <c r="C26" s="24" t="s">
        <v>97</v>
      </c>
      <c r="D26" s="24" t="s">
        <v>98</v>
      </c>
      <c r="E26" s="24" t="s">
        <v>99</v>
      </c>
      <c r="F26" s="24" t="s">
        <v>100</v>
      </c>
      <c r="G26" s="24" t="s">
        <v>101</v>
      </c>
      <c r="H26" s="24" t="s">
        <v>102</v>
      </c>
      <c r="I26" s="24">
        <v>44774</v>
      </c>
      <c r="J26" s="24" t="s">
        <v>103</v>
      </c>
      <c r="K26" s="24" t="s">
        <v>104</v>
      </c>
      <c r="L26" s="24" t="s">
        <v>105</v>
      </c>
      <c r="M26" s="24" t="s">
        <v>106</v>
      </c>
      <c r="N26" s="25" t="s">
        <v>50</v>
      </c>
    </row>
    <row r="27" spans="1:14" ht="16.5" x14ac:dyDescent="0.3">
      <c r="A27" s="26" t="s">
        <v>13</v>
      </c>
      <c r="B27" s="27">
        <v>11.35</v>
      </c>
      <c r="C27" s="27">
        <v>19.8</v>
      </c>
      <c r="D27" s="27">
        <v>9.3000000000000007</v>
      </c>
      <c r="E27" s="27">
        <v>11.4</v>
      </c>
      <c r="F27" s="27">
        <v>10</v>
      </c>
      <c r="G27" s="28">
        <v>7.1</v>
      </c>
      <c r="H27" s="28">
        <v>8.1</v>
      </c>
      <c r="I27" s="27"/>
      <c r="J27" s="28"/>
      <c r="K27" s="27"/>
      <c r="L27" s="27"/>
      <c r="M27" s="27"/>
      <c r="N27" s="29">
        <f>AVERAGE(B27:M27)</f>
        <v>11.007142857142856</v>
      </c>
    </row>
    <row r="28" spans="1:14" ht="16.5" x14ac:dyDescent="0.3">
      <c r="A28" s="26" t="s">
        <v>40</v>
      </c>
      <c r="B28" s="30">
        <v>4.2</v>
      </c>
      <c r="C28" s="31">
        <v>7.25</v>
      </c>
      <c r="D28" s="31">
        <v>3.5</v>
      </c>
      <c r="E28" s="31">
        <v>6.1</v>
      </c>
      <c r="F28" s="31">
        <v>6.3</v>
      </c>
      <c r="G28" s="30">
        <v>4.3</v>
      </c>
      <c r="H28" s="31">
        <v>8.4</v>
      </c>
      <c r="I28" s="31"/>
      <c r="J28" s="31"/>
      <c r="K28" s="31"/>
      <c r="L28" s="31"/>
      <c r="M28" s="30"/>
      <c r="N28" s="29">
        <f>AVERAGE(B28:M28)</f>
        <v>5.7214285714285706</v>
      </c>
    </row>
    <row r="29" spans="1:14" ht="16.5" x14ac:dyDescent="0.3">
      <c r="A29" s="26" t="s">
        <v>26</v>
      </c>
      <c r="B29" s="31">
        <v>3</v>
      </c>
      <c r="C29" s="31">
        <v>4</v>
      </c>
      <c r="D29" s="31">
        <v>5</v>
      </c>
      <c r="E29" s="31">
        <v>6</v>
      </c>
      <c r="F29" s="31">
        <v>7</v>
      </c>
      <c r="G29" s="31">
        <v>5</v>
      </c>
      <c r="H29" s="31">
        <v>8</v>
      </c>
      <c r="I29" s="31"/>
      <c r="J29" s="31"/>
      <c r="K29" s="31"/>
      <c r="L29" s="32"/>
      <c r="M29" s="31"/>
      <c r="N29" s="29">
        <f>AVERAGE(B29:M29)</f>
        <v>5.4285714285714288</v>
      </c>
    </row>
    <row r="30" spans="1:14" ht="16.5" x14ac:dyDescent="0.3">
      <c r="A30" s="26" t="s">
        <v>27</v>
      </c>
      <c r="B30" s="31">
        <v>5</v>
      </c>
      <c r="C30" s="31">
        <v>5</v>
      </c>
      <c r="D30" s="31">
        <v>3</v>
      </c>
      <c r="E30" s="31">
        <v>4</v>
      </c>
      <c r="F30" s="31">
        <v>4</v>
      </c>
      <c r="G30" s="31">
        <v>5</v>
      </c>
      <c r="H30" s="31">
        <v>5</v>
      </c>
      <c r="I30" s="31"/>
      <c r="J30" s="30"/>
      <c r="K30" s="31"/>
      <c r="L30" s="32"/>
      <c r="M30" s="30"/>
      <c r="N30" s="29">
        <f>AVERAGE(B30:M30)</f>
        <v>4.4285714285714288</v>
      </c>
    </row>
    <row r="31" spans="1:14" ht="17.25" thickBot="1" x14ac:dyDescent="0.3">
      <c r="A31" s="33" t="s">
        <v>42</v>
      </c>
      <c r="B31" s="36">
        <v>47</v>
      </c>
      <c r="C31" s="34">
        <f>AVERAGE(C27:C30)</f>
        <v>9.0124999999999993</v>
      </c>
      <c r="D31" s="34">
        <f>AVERAGE(D27:D30)</f>
        <v>5.2</v>
      </c>
      <c r="E31" s="34">
        <f>AVERAGE(E27:E30)</f>
        <v>6.875</v>
      </c>
      <c r="F31" s="34">
        <f t="shared" ref="F31:G31" si="1">AVERAGE(F27:F30)</f>
        <v>6.8250000000000002</v>
      </c>
      <c r="G31" s="34">
        <f t="shared" si="1"/>
        <v>5.35</v>
      </c>
      <c r="H31" s="34">
        <f>AVERAGE(H27:H30)</f>
        <v>7.375</v>
      </c>
      <c r="I31" s="34" t="e">
        <f t="shared" ref="I31:M31" si="2">AVERAGE(I27:I30)</f>
        <v>#DIV/0!</v>
      </c>
      <c r="J31" s="34" t="e">
        <f t="shared" si="2"/>
        <v>#DIV/0!</v>
      </c>
      <c r="K31" s="34" t="e">
        <f t="shared" si="2"/>
        <v>#DIV/0!</v>
      </c>
      <c r="L31" s="34" t="e">
        <f t="shared" si="2"/>
        <v>#DIV/0!</v>
      </c>
      <c r="M31" s="34" t="e">
        <f t="shared" si="2"/>
        <v>#DIV/0!</v>
      </c>
      <c r="N31" s="35">
        <v>3.97</v>
      </c>
    </row>
    <row r="32" spans="1:14" x14ac:dyDescent="0.25">
      <c r="N32" s="45"/>
    </row>
    <row r="33" spans="1:13" ht="16.5" x14ac:dyDescent="0.3">
      <c r="A33" s="299" t="s">
        <v>43</v>
      </c>
      <c r="B33" s="299"/>
      <c r="C33" s="299"/>
    </row>
    <row r="34" spans="1:13" ht="17.25" customHeight="1" x14ac:dyDescent="0.25"/>
    <row r="35" spans="1:13" ht="21" customHeight="1" x14ac:dyDescent="0.25">
      <c r="M35" t="s">
        <v>51</v>
      </c>
    </row>
    <row r="54" spans="5:5" x14ac:dyDescent="0.25">
      <c r="E54" t="s">
        <v>49</v>
      </c>
    </row>
  </sheetData>
  <mergeCells count="25">
    <mergeCell ref="B9:B10"/>
    <mergeCell ref="C9:C10"/>
    <mergeCell ref="D9:D10"/>
    <mergeCell ref="E9:E10"/>
    <mergeCell ref="A3:N3"/>
    <mergeCell ref="A4:N4"/>
    <mergeCell ref="A5:N5"/>
    <mergeCell ref="A6:N6"/>
    <mergeCell ref="A7:N7"/>
    <mergeCell ref="A23:N23"/>
    <mergeCell ref="A24:N24"/>
    <mergeCell ref="A33:C33"/>
    <mergeCell ref="L9:L10"/>
    <mergeCell ref="M9:M10"/>
    <mergeCell ref="N9:N10"/>
    <mergeCell ref="A20:N20"/>
    <mergeCell ref="A21:N21"/>
    <mergeCell ref="A22:N22"/>
    <mergeCell ref="F9:F10"/>
    <mergeCell ref="G9:G10"/>
    <mergeCell ref="H9:H10"/>
    <mergeCell ref="I9:I10"/>
    <mergeCell ref="J9:J10"/>
    <mergeCell ref="K9:K10"/>
    <mergeCell ref="A9:A10"/>
  </mergeCells>
  <pageMargins left="0.7" right="0.7" top="0.75" bottom="0.75" header="0.3" footer="0.3"/>
  <pageSetup paperSize="14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view="pageBreakPreview" zoomScaleNormal="100" zoomScaleSheetLayoutView="100" workbookViewId="0">
      <selection activeCell="J37" sqref="J37"/>
    </sheetView>
  </sheetViews>
  <sheetFormatPr baseColWidth="10" defaultRowHeight="15" x14ac:dyDescent="0.25"/>
  <cols>
    <col min="1" max="1" width="20.85546875" customWidth="1"/>
    <col min="2" max="2" width="47.5703125" style="5" customWidth="1"/>
    <col min="3" max="3" width="16.28515625" customWidth="1"/>
    <col min="4" max="4" width="15.42578125" customWidth="1"/>
    <col min="5" max="5" width="19.85546875" customWidth="1"/>
    <col min="6" max="6" width="20.140625" customWidth="1"/>
    <col min="7" max="7" width="30" customWidth="1"/>
    <col min="8" max="8" width="18.42578125" customWidth="1"/>
    <col min="9" max="9" width="12.42578125" customWidth="1"/>
  </cols>
  <sheetData>
    <row r="1" spans="1:9" ht="21" x14ac:dyDescent="0.35">
      <c r="A1" s="319" t="s">
        <v>45</v>
      </c>
      <c r="B1" s="319"/>
      <c r="C1" s="319"/>
      <c r="D1" s="319"/>
      <c r="E1" s="319"/>
      <c r="F1" s="319"/>
      <c r="G1" s="319"/>
      <c r="H1" s="319"/>
      <c r="I1" s="319"/>
    </row>
    <row r="2" spans="1:9" ht="26.25" x14ac:dyDescent="0.4">
      <c r="A2" s="321" t="s">
        <v>48</v>
      </c>
      <c r="B2" s="321"/>
      <c r="C2" s="321"/>
      <c r="D2" s="321"/>
      <c r="E2" s="321"/>
      <c r="F2" s="321"/>
      <c r="G2" s="321"/>
      <c r="H2" s="321"/>
      <c r="I2" s="321"/>
    </row>
    <row r="3" spans="1:9" ht="21" x14ac:dyDescent="0.35">
      <c r="A3" s="322"/>
      <c r="B3" s="322"/>
      <c r="C3" s="322"/>
      <c r="D3" s="322"/>
      <c r="E3" s="322"/>
      <c r="F3" s="322"/>
      <c r="G3" s="322"/>
      <c r="H3" s="322"/>
      <c r="I3" s="322"/>
    </row>
    <row r="4" spans="1:9" ht="33" customHeight="1" thickBot="1" x14ac:dyDescent="0.3">
      <c r="A4" s="320" t="s">
        <v>133</v>
      </c>
      <c r="B4" s="320"/>
      <c r="C4" s="320"/>
      <c r="D4" s="320"/>
      <c r="E4" s="320"/>
      <c r="F4" s="320"/>
      <c r="G4" s="320"/>
      <c r="H4" s="320"/>
      <c r="I4" s="320"/>
    </row>
    <row r="5" spans="1:9" ht="30" x14ac:dyDescent="0.25">
      <c r="A5" s="1" t="s">
        <v>2</v>
      </c>
      <c r="B5" s="3" t="s">
        <v>3</v>
      </c>
      <c r="C5" s="2" t="s">
        <v>4</v>
      </c>
      <c r="D5" s="2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51" t="s">
        <v>10</v>
      </c>
    </row>
    <row r="6" spans="1:9" s="82" customFormat="1" ht="34.5" customHeight="1" x14ac:dyDescent="0.25">
      <c r="A6" s="143">
        <v>64299</v>
      </c>
      <c r="B6" s="139" t="s">
        <v>183</v>
      </c>
      <c r="C6" s="140">
        <v>45092</v>
      </c>
      <c r="D6" s="140">
        <v>45127</v>
      </c>
      <c r="E6" s="141" t="s">
        <v>165</v>
      </c>
      <c r="F6" s="139" t="s">
        <v>184</v>
      </c>
      <c r="G6" s="141" t="s">
        <v>184</v>
      </c>
      <c r="H6" s="141" t="s">
        <v>166</v>
      </c>
      <c r="I6" s="141">
        <v>237</v>
      </c>
    </row>
    <row r="7" spans="1:9" s="82" customFormat="1" ht="28.5" customHeight="1" x14ac:dyDescent="0.25">
      <c r="A7" s="143">
        <v>63296</v>
      </c>
      <c r="B7" s="139" t="s">
        <v>185</v>
      </c>
      <c r="C7" s="140">
        <v>45098</v>
      </c>
      <c r="D7" s="140">
        <v>45119</v>
      </c>
      <c r="E7" s="141" t="s">
        <v>165</v>
      </c>
      <c r="F7" s="139" t="s">
        <v>165</v>
      </c>
      <c r="G7" s="141" t="s">
        <v>176</v>
      </c>
      <c r="H7" s="141" t="s">
        <v>186</v>
      </c>
      <c r="I7" s="141">
        <v>444</v>
      </c>
    </row>
    <row r="8" spans="1:9" s="82" customFormat="1" ht="29.25" customHeight="1" x14ac:dyDescent="0.25">
      <c r="A8" s="143">
        <v>64848</v>
      </c>
      <c r="B8" s="139" t="s">
        <v>187</v>
      </c>
      <c r="C8" s="140">
        <v>45098</v>
      </c>
      <c r="D8" s="140">
        <v>45119</v>
      </c>
      <c r="E8" s="141" t="s">
        <v>11</v>
      </c>
      <c r="F8" s="139" t="s">
        <v>188</v>
      </c>
      <c r="G8" s="141" t="s">
        <v>189</v>
      </c>
      <c r="H8" s="141" t="s">
        <v>166</v>
      </c>
      <c r="I8" s="141">
        <v>161</v>
      </c>
    </row>
    <row r="9" spans="1:9" s="82" customFormat="1" ht="40.5" customHeight="1" x14ac:dyDescent="0.25">
      <c r="A9" s="143">
        <v>64868</v>
      </c>
      <c r="B9" s="139" t="s">
        <v>190</v>
      </c>
      <c r="C9" s="140">
        <v>45099</v>
      </c>
      <c r="D9" s="140">
        <v>45117</v>
      </c>
      <c r="E9" s="141" t="s">
        <v>30</v>
      </c>
      <c r="F9" s="139" t="s">
        <v>167</v>
      </c>
      <c r="G9" s="141" t="s">
        <v>191</v>
      </c>
      <c r="H9" s="141" t="s">
        <v>166</v>
      </c>
      <c r="I9" s="141">
        <v>356</v>
      </c>
    </row>
    <row r="10" spans="1:9" ht="29.25" customHeight="1" thickBot="1" x14ac:dyDescent="0.3">
      <c r="A10" s="89"/>
      <c r="B10" s="90"/>
      <c r="C10" s="91"/>
      <c r="D10" s="91"/>
      <c r="E10" s="92"/>
      <c r="F10" s="90"/>
      <c r="G10" s="92"/>
      <c r="H10" s="92"/>
      <c r="I10" s="92"/>
    </row>
    <row r="11" spans="1:9" ht="22.5" customHeight="1" thickBot="1" x14ac:dyDescent="0.3">
      <c r="A11" s="323" t="s">
        <v>220</v>
      </c>
      <c r="B11" s="323"/>
      <c r="C11" s="323"/>
      <c r="D11" s="323"/>
      <c r="E11" s="323"/>
      <c r="F11" s="323"/>
      <c r="G11" s="323"/>
      <c r="H11" s="324"/>
      <c r="I11" s="102">
        <f>SUM(I6:I10)</f>
        <v>1198</v>
      </c>
    </row>
    <row r="12" spans="1:9" ht="27.75" customHeight="1" thickBot="1" x14ac:dyDescent="0.3">
      <c r="A12" s="320" t="s">
        <v>134</v>
      </c>
      <c r="B12" s="320"/>
      <c r="C12" s="320"/>
      <c r="D12" s="320"/>
      <c r="E12" s="320"/>
      <c r="F12" s="320"/>
      <c r="G12" s="320"/>
      <c r="H12" s="320"/>
      <c r="I12" s="320"/>
    </row>
    <row r="13" spans="1:9" ht="27.75" customHeight="1" x14ac:dyDescent="0.25">
      <c r="A13" s="1" t="s">
        <v>2</v>
      </c>
      <c r="B13" s="3" t="s">
        <v>3</v>
      </c>
      <c r="C13" s="2" t="s">
        <v>4</v>
      </c>
      <c r="D13" s="2" t="s">
        <v>5</v>
      </c>
      <c r="E13" s="3" t="s">
        <v>6</v>
      </c>
      <c r="F13" s="3" t="s">
        <v>7</v>
      </c>
      <c r="G13" s="3" t="s">
        <v>8</v>
      </c>
      <c r="H13" s="3" t="s">
        <v>9</v>
      </c>
      <c r="I13" s="51" t="s">
        <v>10</v>
      </c>
    </row>
    <row r="14" spans="1:9" s="142" customFormat="1" ht="27.75" customHeight="1" x14ac:dyDescent="0.25">
      <c r="A14" s="127" t="s">
        <v>201</v>
      </c>
      <c r="B14" s="127" t="s">
        <v>200</v>
      </c>
      <c r="C14" s="126" t="s">
        <v>204</v>
      </c>
      <c r="D14" s="126">
        <v>45128</v>
      </c>
      <c r="E14" s="127" t="s">
        <v>205</v>
      </c>
      <c r="F14" s="127" t="s">
        <v>206</v>
      </c>
      <c r="G14" s="127" t="s">
        <v>207</v>
      </c>
      <c r="H14" s="127" t="s">
        <v>166</v>
      </c>
      <c r="I14" s="145">
        <v>190</v>
      </c>
    </row>
    <row r="15" spans="1:9" s="142" customFormat="1" ht="27.75" customHeight="1" x14ac:dyDescent="0.25">
      <c r="A15" s="127" t="s">
        <v>202</v>
      </c>
      <c r="B15" s="127" t="s">
        <v>203</v>
      </c>
      <c r="C15" s="126">
        <v>45125</v>
      </c>
      <c r="D15" s="126">
        <v>45128</v>
      </c>
      <c r="E15" s="127" t="s">
        <v>205</v>
      </c>
      <c r="F15" s="127" t="s">
        <v>206</v>
      </c>
      <c r="G15" s="127" t="s">
        <v>208</v>
      </c>
      <c r="H15" s="127" t="s">
        <v>166</v>
      </c>
      <c r="I15" s="145">
        <v>117</v>
      </c>
    </row>
    <row r="16" spans="1:9" ht="18" customHeight="1" x14ac:dyDescent="0.25">
      <c r="A16" s="101"/>
      <c r="B16" s="4"/>
      <c r="C16" s="112"/>
      <c r="D16" s="112"/>
      <c r="E16" s="39"/>
      <c r="F16" s="39"/>
      <c r="G16" s="39"/>
      <c r="H16" s="39"/>
      <c r="I16" s="39"/>
    </row>
    <row r="17" spans="1:9" ht="27.75" customHeight="1" thickBot="1" x14ac:dyDescent="0.3">
      <c r="A17" s="311" t="s">
        <v>219</v>
      </c>
      <c r="B17" s="312"/>
      <c r="C17" s="312"/>
      <c r="D17" s="312"/>
      <c r="E17" s="312"/>
      <c r="F17" s="312"/>
      <c r="G17" s="312"/>
      <c r="H17" s="312"/>
      <c r="I17" s="106">
        <f>SUM(I14:I16)</f>
        <v>307</v>
      </c>
    </row>
    <row r="18" spans="1:9" ht="27.75" customHeight="1" thickBot="1" x14ac:dyDescent="0.3">
      <c r="A18" s="110"/>
      <c r="B18" s="110"/>
      <c r="C18" s="110"/>
      <c r="D18" s="110"/>
      <c r="E18" s="110"/>
      <c r="F18" s="110"/>
      <c r="G18" s="110"/>
      <c r="H18" s="110"/>
      <c r="I18" s="113"/>
    </row>
    <row r="19" spans="1:9" ht="27.75" customHeight="1" thickBot="1" x14ac:dyDescent="0.35">
      <c r="A19" s="313" t="s">
        <v>132</v>
      </c>
      <c r="B19" s="313"/>
      <c r="C19" s="313"/>
      <c r="D19" s="313"/>
      <c r="E19" s="313"/>
      <c r="F19" s="313"/>
      <c r="G19" s="313"/>
      <c r="H19" s="313"/>
      <c r="I19" s="313"/>
    </row>
    <row r="20" spans="1:9" s="82" customFormat="1" ht="27.75" customHeight="1" x14ac:dyDescent="0.25">
      <c r="A20" s="1" t="s">
        <v>2</v>
      </c>
      <c r="B20" s="3" t="s">
        <v>3</v>
      </c>
      <c r="C20" s="2" t="s">
        <v>4</v>
      </c>
      <c r="D20" s="2" t="s">
        <v>46</v>
      </c>
      <c r="E20" s="3" t="s">
        <v>6</v>
      </c>
      <c r="F20" s="3" t="s">
        <v>7</v>
      </c>
      <c r="G20" s="3" t="s">
        <v>8</v>
      </c>
      <c r="H20" s="3" t="s">
        <v>9</v>
      </c>
      <c r="I20" s="51" t="s">
        <v>10</v>
      </c>
    </row>
    <row r="21" spans="1:9" ht="27.75" customHeight="1" x14ac:dyDescent="0.25">
      <c r="A21" s="135">
        <v>64761</v>
      </c>
      <c r="B21" s="135" t="s">
        <v>192</v>
      </c>
      <c r="C21" s="136">
        <v>45105</v>
      </c>
      <c r="D21" s="136">
        <v>45119</v>
      </c>
      <c r="E21" s="135" t="s">
        <v>12</v>
      </c>
      <c r="F21" s="135" t="s">
        <v>12</v>
      </c>
      <c r="G21" s="135" t="s">
        <v>193</v>
      </c>
      <c r="H21" s="135" t="s">
        <v>166</v>
      </c>
      <c r="I21" s="137">
        <v>52</v>
      </c>
    </row>
    <row r="22" spans="1:9" ht="27.75" customHeight="1" x14ac:dyDescent="0.25">
      <c r="A22" s="135">
        <v>64660</v>
      </c>
      <c r="B22" s="135" t="s">
        <v>194</v>
      </c>
      <c r="C22" s="136">
        <v>45105</v>
      </c>
      <c r="D22" s="136">
        <v>45113</v>
      </c>
      <c r="E22" s="135" t="s">
        <v>11</v>
      </c>
      <c r="F22" s="135" t="s">
        <v>168</v>
      </c>
      <c r="G22" s="135" t="s">
        <v>195</v>
      </c>
      <c r="H22" s="135" t="s">
        <v>166</v>
      </c>
      <c r="I22" s="137">
        <v>230</v>
      </c>
    </row>
    <row r="23" spans="1:9" ht="27.75" customHeight="1" x14ac:dyDescent="0.25">
      <c r="A23" s="135">
        <v>64692</v>
      </c>
      <c r="B23" s="135" t="s">
        <v>196</v>
      </c>
      <c r="C23" s="136">
        <v>45107</v>
      </c>
      <c r="D23" s="136">
        <v>45113</v>
      </c>
      <c r="E23" s="135" t="s">
        <v>62</v>
      </c>
      <c r="F23" s="135" t="s">
        <v>180</v>
      </c>
      <c r="G23" s="135" t="s">
        <v>197</v>
      </c>
      <c r="H23" s="135" t="s">
        <v>198</v>
      </c>
      <c r="I23" s="137">
        <v>327</v>
      </c>
    </row>
    <row r="24" spans="1:9" s="82" customFormat="1" ht="32.25" customHeight="1" x14ac:dyDescent="0.2">
      <c r="A24" s="76"/>
      <c r="B24" s="39"/>
      <c r="C24" s="38"/>
      <c r="D24" s="38"/>
      <c r="E24" s="39"/>
      <c r="F24" s="39"/>
      <c r="G24" s="4"/>
      <c r="H24" s="93"/>
      <c r="I24" s="37"/>
    </row>
    <row r="25" spans="1:9" s="82" customFormat="1" ht="32.25" customHeight="1" thickBot="1" x14ac:dyDescent="0.4">
      <c r="A25" s="316" t="s">
        <v>218</v>
      </c>
      <c r="B25" s="317"/>
      <c r="C25" s="317"/>
      <c r="D25" s="317"/>
      <c r="E25" s="317"/>
      <c r="F25" s="317"/>
      <c r="G25" s="317"/>
      <c r="H25" s="318"/>
      <c r="I25" s="83">
        <f>SUM(I21:I24)</f>
        <v>609</v>
      </c>
    </row>
    <row r="26" spans="1:9" s="82" customFormat="1" ht="32.25" customHeight="1" x14ac:dyDescent="0.35">
      <c r="A26" s="104"/>
      <c r="B26" s="104"/>
      <c r="C26" s="104"/>
      <c r="D26" s="104"/>
      <c r="E26" s="104"/>
      <c r="F26" s="104"/>
      <c r="G26" s="104"/>
      <c r="H26" s="104"/>
      <c r="I26" s="105"/>
    </row>
    <row r="27" spans="1:9" s="82" customFormat="1" ht="32.25" customHeight="1" thickBot="1" x14ac:dyDescent="0.35">
      <c r="A27" s="313" t="s">
        <v>135</v>
      </c>
      <c r="B27" s="313"/>
      <c r="C27" s="313"/>
      <c r="D27" s="313"/>
      <c r="E27" s="313"/>
      <c r="F27" s="313"/>
      <c r="G27" s="313"/>
      <c r="H27" s="313"/>
      <c r="I27" s="313"/>
    </row>
    <row r="28" spans="1:9" s="82" customFormat="1" ht="32.25" customHeight="1" x14ac:dyDescent="0.25">
      <c r="A28" s="52" t="s">
        <v>79</v>
      </c>
      <c r="B28" s="3" t="s">
        <v>70</v>
      </c>
      <c r="C28" s="2" t="s">
        <v>71</v>
      </c>
      <c r="D28" s="2" t="s">
        <v>120</v>
      </c>
      <c r="E28" s="40" t="s">
        <v>72</v>
      </c>
      <c r="F28" s="41" t="s">
        <v>73</v>
      </c>
      <c r="G28" s="3" t="s">
        <v>74</v>
      </c>
      <c r="H28" s="3" t="s">
        <v>75</v>
      </c>
      <c r="I28" s="51" t="s">
        <v>76</v>
      </c>
    </row>
    <row r="29" spans="1:9" ht="32.25" customHeight="1" x14ac:dyDescent="0.25">
      <c r="A29" s="76" t="s">
        <v>211</v>
      </c>
      <c r="B29" s="39" t="s">
        <v>212</v>
      </c>
      <c r="C29" s="38">
        <v>45113</v>
      </c>
      <c r="D29" s="38">
        <v>45113</v>
      </c>
      <c r="E29" s="39" t="s">
        <v>11</v>
      </c>
      <c r="F29" s="39" t="s">
        <v>168</v>
      </c>
      <c r="G29" s="39" t="s">
        <v>213</v>
      </c>
      <c r="H29" s="39" t="s">
        <v>198</v>
      </c>
      <c r="I29" s="152">
        <v>564</v>
      </c>
    </row>
    <row r="30" spans="1:9" ht="22.5" customHeight="1" x14ac:dyDescent="0.25">
      <c r="A30" s="76" t="s">
        <v>214</v>
      </c>
      <c r="B30" s="39" t="s">
        <v>215</v>
      </c>
      <c r="C30" s="38">
        <v>45113</v>
      </c>
      <c r="D30" s="38">
        <v>45113</v>
      </c>
      <c r="E30" s="39" t="s">
        <v>12</v>
      </c>
      <c r="F30" s="39" t="s">
        <v>12</v>
      </c>
      <c r="G30" s="39" t="s">
        <v>210</v>
      </c>
      <c r="H30" s="39" t="s">
        <v>166</v>
      </c>
      <c r="I30" s="152">
        <v>48</v>
      </c>
    </row>
    <row r="31" spans="1:9" ht="22.5" customHeight="1" x14ac:dyDescent="0.25">
      <c r="A31" s="144"/>
      <c r="B31" s="144"/>
      <c r="C31" s="138"/>
      <c r="D31" s="144"/>
      <c r="E31" s="144"/>
      <c r="F31" s="144"/>
      <c r="G31" s="144"/>
      <c r="H31" s="144"/>
      <c r="I31" s="144"/>
    </row>
    <row r="32" spans="1:9" s="82" customFormat="1" ht="45" customHeight="1" x14ac:dyDescent="0.35">
      <c r="A32" s="314" t="s">
        <v>179</v>
      </c>
      <c r="B32" s="315"/>
      <c r="C32" s="315"/>
      <c r="D32" s="315"/>
      <c r="E32" s="315"/>
      <c r="F32" s="315"/>
      <c r="G32" s="315"/>
      <c r="H32" s="315"/>
      <c r="I32" s="83">
        <f>SUM(I29:I31)</f>
        <v>612</v>
      </c>
    </row>
    <row r="33" spans="1:9" s="82" customFormat="1" ht="45" customHeight="1" thickBot="1" x14ac:dyDescent="0.3">
      <c r="A33" s="310" t="s">
        <v>181</v>
      </c>
      <c r="B33" s="310"/>
      <c r="C33" s="310"/>
      <c r="D33" s="310"/>
      <c r="E33" s="310"/>
      <c r="F33" s="310"/>
      <c r="G33" s="310"/>
      <c r="H33" s="310"/>
      <c r="I33" s="310"/>
    </row>
    <row r="34" spans="1:9" s="82" customFormat="1" ht="45" customHeight="1" x14ac:dyDescent="0.25">
      <c r="A34" s="1" t="s">
        <v>2</v>
      </c>
      <c r="B34" s="3" t="s">
        <v>3</v>
      </c>
      <c r="C34" s="2" t="s">
        <v>4</v>
      </c>
      <c r="D34" s="2" t="s">
        <v>46</v>
      </c>
      <c r="E34" s="3" t="s">
        <v>6</v>
      </c>
      <c r="F34" s="3" t="s">
        <v>7</v>
      </c>
      <c r="G34" s="3" t="s">
        <v>8</v>
      </c>
      <c r="H34" s="3" t="s">
        <v>9</v>
      </c>
      <c r="I34" s="51" t="s">
        <v>10</v>
      </c>
    </row>
    <row r="35" spans="1:9" s="82" customFormat="1" ht="45" customHeight="1" x14ac:dyDescent="0.2">
      <c r="A35" s="135" t="s">
        <v>211</v>
      </c>
      <c r="B35" s="135" t="s">
        <v>212</v>
      </c>
      <c r="C35" s="136">
        <v>45113</v>
      </c>
      <c r="D35" s="136">
        <v>45113</v>
      </c>
      <c r="E35" s="135" t="s">
        <v>11</v>
      </c>
      <c r="F35" s="135" t="s">
        <v>168</v>
      </c>
      <c r="G35" s="135" t="s">
        <v>213</v>
      </c>
      <c r="H35" s="135" t="s">
        <v>198</v>
      </c>
      <c r="I35" s="153">
        <v>564</v>
      </c>
    </row>
    <row r="36" spans="1:9" s="82" customFormat="1" ht="45" customHeight="1" x14ac:dyDescent="0.2">
      <c r="A36" s="135" t="s">
        <v>214</v>
      </c>
      <c r="B36" s="135" t="s">
        <v>215</v>
      </c>
      <c r="C36" s="136">
        <v>45113</v>
      </c>
      <c r="D36" s="136">
        <v>45113</v>
      </c>
      <c r="E36" s="135" t="s">
        <v>12</v>
      </c>
      <c r="F36" s="135" t="s">
        <v>12</v>
      </c>
      <c r="G36" s="135" t="s">
        <v>210</v>
      </c>
      <c r="H36" s="135" t="s">
        <v>166</v>
      </c>
      <c r="I36" s="153">
        <v>48</v>
      </c>
    </row>
    <row r="37" spans="1:9" s="82" customFormat="1" ht="45" customHeight="1" x14ac:dyDescent="0.2">
      <c r="A37" s="135" t="s">
        <v>216</v>
      </c>
      <c r="B37" s="135" t="s">
        <v>217</v>
      </c>
      <c r="C37" s="154">
        <v>45118</v>
      </c>
      <c r="D37" s="154">
        <v>45118</v>
      </c>
      <c r="E37" s="135" t="s">
        <v>12</v>
      </c>
      <c r="F37" s="135" t="s">
        <v>12</v>
      </c>
      <c r="G37" s="135" t="s">
        <v>210</v>
      </c>
      <c r="H37" s="135" t="s">
        <v>166</v>
      </c>
      <c r="I37" s="155">
        <v>139</v>
      </c>
    </row>
    <row r="38" spans="1:9" ht="45" customHeight="1" x14ac:dyDescent="0.25">
      <c r="A38" s="101"/>
      <c r="B38" s="4"/>
      <c r="C38" s="146"/>
      <c r="D38" s="147"/>
      <c r="E38" s="147"/>
      <c r="F38" s="148"/>
      <c r="G38" s="39"/>
      <c r="H38" s="39"/>
      <c r="I38" s="39"/>
    </row>
    <row r="39" spans="1:9" ht="24" customHeight="1" thickBot="1" x14ac:dyDescent="0.3">
      <c r="A39" s="311" t="s">
        <v>179</v>
      </c>
      <c r="B39" s="312"/>
      <c r="C39" s="312"/>
      <c r="D39" s="312"/>
      <c r="E39" s="312"/>
      <c r="F39" s="312"/>
      <c r="G39" s="312"/>
      <c r="H39" s="312"/>
      <c r="I39" s="106">
        <f>SUM(I37:I38)</f>
        <v>139</v>
      </c>
    </row>
    <row r="40" spans="1:9" ht="39" customHeight="1" x14ac:dyDescent="0.25">
      <c r="B40"/>
    </row>
    <row r="41" spans="1:9" ht="57" customHeight="1" x14ac:dyDescent="0.25">
      <c r="B41"/>
    </row>
    <row r="42" spans="1:9" s="114" customFormat="1" ht="34.5" customHeight="1" x14ac:dyDescent="0.25">
      <c r="A42"/>
      <c r="B42" s="5"/>
      <c r="C42"/>
      <c r="D42"/>
      <c r="E42"/>
      <c r="F42"/>
      <c r="G42"/>
      <c r="H42"/>
      <c r="I42"/>
    </row>
    <row r="43" spans="1:9" s="114" customFormat="1" ht="32.25" customHeight="1" x14ac:dyDescent="0.25">
      <c r="A43"/>
      <c r="B43" s="5"/>
      <c r="C43"/>
      <c r="D43"/>
      <c r="E43"/>
      <c r="F43"/>
      <c r="G43"/>
      <c r="H43"/>
      <c r="I43"/>
    </row>
    <row r="44" spans="1:9" s="114" customFormat="1" ht="27.75" customHeight="1" x14ac:dyDescent="0.25">
      <c r="A44"/>
      <c r="B44" s="5"/>
      <c r="C44"/>
      <c r="D44"/>
      <c r="E44"/>
      <c r="F44"/>
      <c r="G44"/>
      <c r="H44"/>
      <c r="I44"/>
    </row>
    <row r="45" spans="1:9" ht="21.75" customHeight="1" x14ac:dyDescent="0.25"/>
    <row r="46" spans="1:9" ht="30.75" customHeight="1" x14ac:dyDescent="0.25"/>
  </sheetData>
  <mergeCells count="13">
    <mergeCell ref="A1:I1"/>
    <mergeCell ref="A4:I4"/>
    <mergeCell ref="A2:I2"/>
    <mergeCell ref="A3:I3"/>
    <mergeCell ref="A19:I19"/>
    <mergeCell ref="A11:H11"/>
    <mergeCell ref="A12:I12"/>
    <mergeCell ref="A17:H17"/>
    <mergeCell ref="A33:I33"/>
    <mergeCell ref="A39:H39"/>
    <mergeCell ref="A27:I27"/>
    <mergeCell ref="A32:H32"/>
    <mergeCell ref="A25:H25"/>
  </mergeCells>
  <pageMargins left="0.7" right="0.7" top="0.75" bottom="0.75" header="0.3" footer="0.3"/>
  <pageSetup paperSize="5" scale="74" orientation="landscape" r:id="rId1"/>
  <rowBreaks count="3" manualBreakCount="3">
    <brk id="17" max="8" man="1"/>
    <brk id="32" max="8" man="1"/>
    <brk id="4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6"/>
  <sheetViews>
    <sheetView view="pageBreakPreview" topLeftCell="A16" zoomScale="60" zoomScaleNormal="100" workbookViewId="0">
      <selection activeCell="H46" sqref="H46"/>
    </sheetView>
  </sheetViews>
  <sheetFormatPr baseColWidth="10" defaultRowHeight="15" x14ac:dyDescent="0.25"/>
  <cols>
    <col min="1" max="1" width="24" customWidth="1"/>
  </cols>
  <sheetData>
    <row r="2" spans="1:13" ht="21" x14ac:dyDescent="0.35">
      <c r="A2" s="326" t="s">
        <v>44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</row>
    <row r="3" spans="1:13" ht="21" x14ac:dyDescent="0.35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</row>
    <row r="4" spans="1:13" ht="21" x14ac:dyDescent="0.35">
      <c r="A4" s="326" t="s">
        <v>138</v>
      </c>
      <c r="B4" s="326"/>
      <c r="C4" s="326"/>
      <c r="D4" s="326"/>
      <c r="E4" s="326"/>
      <c r="F4" s="326"/>
      <c r="G4" s="326"/>
      <c r="H4" s="326"/>
      <c r="I4" s="326"/>
      <c r="J4" s="326"/>
      <c r="K4" s="326"/>
      <c r="L4" s="326"/>
      <c r="M4" s="326"/>
    </row>
    <row r="6" spans="1:13" ht="23.25" x14ac:dyDescent="0.35">
      <c r="A6" s="325" t="s">
        <v>169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</row>
    <row r="7" spans="1:13" x14ac:dyDescent="0.25">
      <c r="A7" s="14" t="s">
        <v>118</v>
      </c>
      <c r="B7" s="14" t="s">
        <v>139</v>
      </c>
      <c r="C7" s="86">
        <v>44958</v>
      </c>
      <c r="D7" s="86">
        <v>44986</v>
      </c>
      <c r="E7" s="86">
        <v>45017</v>
      </c>
      <c r="F7" s="86">
        <v>45047</v>
      </c>
      <c r="G7" s="86">
        <v>45078</v>
      </c>
      <c r="H7" s="86">
        <v>45108</v>
      </c>
      <c r="I7" s="86">
        <v>45139</v>
      </c>
      <c r="J7" s="86">
        <v>45170</v>
      </c>
      <c r="K7" s="86">
        <v>45200</v>
      </c>
      <c r="L7" s="86">
        <v>45231</v>
      </c>
      <c r="M7" s="86">
        <v>45261</v>
      </c>
    </row>
    <row r="8" spans="1:13" x14ac:dyDescent="0.25">
      <c r="A8" s="14" t="s">
        <v>13</v>
      </c>
      <c r="B8" s="14">
        <v>2</v>
      </c>
      <c r="C8" s="14">
        <v>4</v>
      </c>
      <c r="D8" s="14">
        <v>1</v>
      </c>
      <c r="E8" s="14">
        <v>8</v>
      </c>
      <c r="F8" s="14">
        <v>1</v>
      </c>
      <c r="G8" s="14"/>
      <c r="H8" s="14">
        <v>7</v>
      </c>
      <c r="I8" s="14"/>
      <c r="J8" s="14"/>
      <c r="K8" s="14"/>
      <c r="L8" s="14"/>
      <c r="M8" s="14"/>
    </row>
    <row r="9" spans="1:13" x14ac:dyDescent="0.25">
      <c r="A9" s="14" t="s">
        <v>14</v>
      </c>
      <c r="B9" s="14">
        <v>1</v>
      </c>
      <c r="C9" s="14">
        <v>0</v>
      </c>
      <c r="D9" s="14">
        <v>0</v>
      </c>
      <c r="E9" s="14">
        <v>4</v>
      </c>
      <c r="F9" s="14">
        <v>6</v>
      </c>
      <c r="G9" s="14"/>
      <c r="H9" s="14">
        <v>1</v>
      </c>
      <c r="I9" s="14"/>
      <c r="J9" s="14"/>
      <c r="K9" s="14"/>
      <c r="L9" s="14"/>
      <c r="M9" s="14"/>
    </row>
    <row r="10" spans="1:13" x14ac:dyDescent="0.25">
      <c r="A10" s="87" t="s">
        <v>19</v>
      </c>
      <c r="B10" s="87">
        <v>3</v>
      </c>
      <c r="C10" s="87">
        <v>4</v>
      </c>
      <c r="D10" s="87">
        <v>1</v>
      </c>
      <c r="E10" s="87">
        <v>12</v>
      </c>
      <c r="F10" s="87">
        <f>SUM(F8:F9)</f>
        <v>7</v>
      </c>
      <c r="G10" s="87"/>
      <c r="H10" s="87">
        <f>SUM(H8:H9)</f>
        <v>8</v>
      </c>
      <c r="I10" s="87"/>
      <c r="J10" s="87"/>
      <c r="K10" s="87"/>
      <c r="L10" s="87"/>
      <c r="M10" s="87"/>
    </row>
    <row r="12" spans="1:13" ht="23.25" x14ac:dyDescent="0.35">
      <c r="A12" s="325" t="s">
        <v>136</v>
      </c>
      <c r="B12" s="325"/>
      <c r="C12" s="325"/>
      <c r="D12" s="325"/>
      <c r="E12" s="325"/>
      <c r="F12" s="325"/>
      <c r="G12" s="325"/>
      <c r="H12" s="325"/>
      <c r="I12" s="325"/>
      <c r="J12" s="325"/>
      <c r="K12" s="325"/>
      <c r="L12" s="325"/>
      <c r="M12" s="325"/>
    </row>
    <row r="13" spans="1:13" x14ac:dyDescent="0.25">
      <c r="A13" s="14" t="s">
        <v>118</v>
      </c>
      <c r="B13" s="14" t="s">
        <v>139</v>
      </c>
      <c r="C13" s="86">
        <v>44958</v>
      </c>
      <c r="D13" s="86">
        <v>44986</v>
      </c>
      <c r="E13" s="86">
        <v>45017</v>
      </c>
      <c r="F13" s="86">
        <v>45047</v>
      </c>
      <c r="G13" s="86">
        <v>45078</v>
      </c>
      <c r="H13" s="86">
        <v>45108</v>
      </c>
      <c r="I13" s="86">
        <v>45139</v>
      </c>
      <c r="J13" s="86">
        <v>45170</v>
      </c>
      <c r="K13" s="86">
        <v>45200</v>
      </c>
      <c r="L13" s="86">
        <v>45231</v>
      </c>
      <c r="M13" s="86">
        <v>45261</v>
      </c>
    </row>
    <row r="14" spans="1:13" x14ac:dyDescent="0.25">
      <c r="A14" s="14" t="s">
        <v>13</v>
      </c>
      <c r="B14" s="14">
        <v>12</v>
      </c>
      <c r="C14" s="14">
        <v>1</v>
      </c>
      <c r="D14" s="14">
        <v>7</v>
      </c>
      <c r="E14" s="14">
        <v>5</v>
      </c>
      <c r="F14" s="14">
        <v>9</v>
      </c>
      <c r="G14" s="14"/>
      <c r="H14" s="14">
        <v>3</v>
      </c>
      <c r="I14" s="14"/>
      <c r="J14" s="14"/>
      <c r="K14" s="14"/>
      <c r="L14" s="14"/>
      <c r="M14" s="14"/>
    </row>
    <row r="15" spans="1:13" x14ac:dyDescent="0.25">
      <c r="A15" s="14" t="s">
        <v>14</v>
      </c>
      <c r="B15" s="14">
        <v>3</v>
      </c>
      <c r="C15" s="14">
        <v>2</v>
      </c>
      <c r="D15" s="14">
        <v>2</v>
      </c>
      <c r="E15" s="14">
        <v>2</v>
      </c>
      <c r="F15" s="14">
        <v>4</v>
      </c>
      <c r="G15" s="14"/>
      <c r="H15" s="14">
        <v>1</v>
      </c>
      <c r="I15" s="14"/>
      <c r="J15" s="14"/>
      <c r="K15" s="14"/>
      <c r="L15" s="14"/>
      <c r="M15" s="14"/>
    </row>
    <row r="16" spans="1:13" x14ac:dyDescent="0.25">
      <c r="A16" s="88" t="s">
        <v>19</v>
      </c>
      <c r="B16" s="88">
        <v>15</v>
      </c>
      <c r="C16" s="14">
        <v>3</v>
      </c>
      <c r="D16" s="14">
        <f>SUM(D14:D15)</f>
        <v>9</v>
      </c>
      <c r="E16" s="14">
        <v>7</v>
      </c>
      <c r="F16" s="14">
        <f>SUM(F14:F15)</f>
        <v>13</v>
      </c>
      <c r="G16" s="14"/>
      <c r="H16" s="14">
        <f>SUM(H14:H15)</f>
        <v>4</v>
      </c>
      <c r="I16" s="14"/>
      <c r="J16" s="14"/>
      <c r="K16" s="14"/>
      <c r="L16" s="14"/>
      <c r="M16" s="14"/>
    </row>
    <row r="18" spans="1:13" ht="23.25" x14ac:dyDescent="0.35">
      <c r="A18" s="325" t="s">
        <v>11</v>
      </c>
      <c r="B18" s="325"/>
      <c r="C18" s="325"/>
      <c r="D18" s="325"/>
      <c r="E18" s="325"/>
      <c r="F18" s="325"/>
      <c r="G18" s="325"/>
      <c r="H18" s="325"/>
      <c r="I18" s="325"/>
      <c r="J18" s="325"/>
      <c r="K18" s="325"/>
      <c r="L18" s="325"/>
      <c r="M18" s="325"/>
    </row>
    <row r="19" spans="1:13" x14ac:dyDescent="0.25">
      <c r="A19" s="14" t="s">
        <v>118</v>
      </c>
      <c r="B19" s="14" t="s">
        <v>139</v>
      </c>
      <c r="C19" s="86">
        <v>44958</v>
      </c>
      <c r="D19" s="86">
        <v>44986</v>
      </c>
      <c r="E19" s="86">
        <v>45017</v>
      </c>
      <c r="F19" s="86">
        <v>45047</v>
      </c>
      <c r="G19" s="86">
        <v>45078</v>
      </c>
      <c r="H19" s="86">
        <v>45108</v>
      </c>
      <c r="I19" s="86">
        <v>45139</v>
      </c>
      <c r="J19" s="86">
        <v>45170</v>
      </c>
      <c r="K19" s="86">
        <v>45200</v>
      </c>
      <c r="L19" s="86">
        <v>45231</v>
      </c>
      <c r="M19" s="86">
        <v>45261</v>
      </c>
    </row>
    <row r="20" spans="1:13" x14ac:dyDescent="0.25">
      <c r="A20" s="14" t="s">
        <v>13</v>
      </c>
      <c r="B20" s="14">
        <v>1</v>
      </c>
      <c r="C20" s="14">
        <v>0</v>
      </c>
      <c r="D20" s="14">
        <v>3</v>
      </c>
      <c r="E20" s="14">
        <v>5</v>
      </c>
      <c r="F20" s="14">
        <v>1</v>
      </c>
      <c r="G20" s="14"/>
      <c r="H20" s="14">
        <v>2</v>
      </c>
      <c r="I20" s="14"/>
      <c r="J20" s="14"/>
      <c r="K20" s="14"/>
      <c r="L20" s="14"/>
      <c r="M20" s="14"/>
    </row>
    <row r="21" spans="1:13" x14ac:dyDescent="0.25">
      <c r="A21" s="14" t="s">
        <v>14</v>
      </c>
      <c r="B21" s="14">
        <v>0</v>
      </c>
      <c r="C21" s="14">
        <v>0</v>
      </c>
      <c r="D21" s="14">
        <v>0</v>
      </c>
      <c r="E21" s="14">
        <v>0</v>
      </c>
      <c r="F21" s="14">
        <v>1</v>
      </c>
      <c r="G21" s="14"/>
      <c r="H21" s="14">
        <v>2</v>
      </c>
      <c r="I21" s="14"/>
      <c r="J21" s="14"/>
      <c r="K21" s="14"/>
      <c r="L21" s="14"/>
      <c r="M21" s="14"/>
    </row>
    <row r="22" spans="1:13" x14ac:dyDescent="0.25">
      <c r="A22" s="87" t="s">
        <v>119</v>
      </c>
      <c r="B22" s="87">
        <v>1</v>
      </c>
      <c r="C22" s="87">
        <v>0</v>
      </c>
      <c r="D22" s="87">
        <v>3</v>
      </c>
      <c r="E22" s="87">
        <v>5</v>
      </c>
      <c r="F22" s="87">
        <f>SUM(F20:F21)</f>
        <v>2</v>
      </c>
      <c r="G22" s="87"/>
      <c r="H22" s="87">
        <f>SUM(H20:H21)</f>
        <v>4</v>
      </c>
      <c r="I22" s="14"/>
      <c r="J22" s="87"/>
      <c r="K22" s="87"/>
      <c r="L22" s="87"/>
      <c r="M22" s="87"/>
    </row>
    <row r="24" spans="1:13" ht="23.25" x14ac:dyDescent="0.35">
      <c r="A24" s="325" t="s">
        <v>170</v>
      </c>
      <c r="B24" s="325"/>
      <c r="C24" s="325"/>
      <c r="D24" s="325"/>
      <c r="E24" s="325"/>
      <c r="F24" s="325"/>
      <c r="G24" s="325"/>
      <c r="H24" s="325"/>
      <c r="I24" s="325"/>
      <c r="J24" s="325"/>
      <c r="K24" s="325"/>
      <c r="L24" s="325"/>
      <c r="M24" s="325"/>
    </row>
    <row r="25" spans="1:13" x14ac:dyDescent="0.25">
      <c r="A25" s="14" t="s">
        <v>118</v>
      </c>
      <c r="B25" s="14" t="s">
        <v>139</v>
      </c>
      <c r="C25" s="86">
        <v>44958</v>
      </c>
      <c r="D25" s="86">
        <v>44986</v>
      </c>
      <c r="E25" s="86">
        <v>45017</v>
      </c>
      <c r="F25" s="86">
        <v>45047</v>
      </c>
      <c r="G25" s="86">
        <v>45078</v>
      </c>
      <c r="H25" s="86">
        <v>45108</v>
      </c>
      <c r="I25" s="86">
        <v>45139</v>
      </c>
      <c r="J25" s="86">
        <v>45170</v>
      </c>
      <c r="K25" s="86">
        <v>45200</v>
      </c>
      <c r="L25" s="86">
        <v>45231</v>
      </c>
      <c r="M25" s="86">
        <v>45261</v>
      </c>
    </row>
    <row r="26" spans="1:13" x14ac:dyDescent="0.25">
      <c r="A26" s="14" t="s">
        <v>13</v>
      </c>
      <c r="B26" s="14">
        <v>1</v>
      </c>
      <c r="C26" s="14">
        <v>1</v>
      </c>
      <c r="D26" s="14">
        <v>3</v>
      </c>
      <c r="E26" s="14">
        <v>3</v>
      </c>
      <c r="F26" s="14">
        <v>1</v>
      </c>
      <c r="G26" s="14"/>
      <c r="H26" s="14">
        <v>1</v>
      </c>
      <c r="I26" s="14"/>
      <c r="J26" s="14"/>
      <c r="K26" s="14"/>
      <c r="L26" s="14"/>
      <c r="M26" s="14"/>
    </row>
    <row r="27" spans="1:13" x14ac:dyDescent="0.25">
      <c r="A27" s="14" t="s">
        <v>14</v>
      </c>
      <c r="B27" s="14">
        <v>0</v>
      </c>
      <c r="C27" s="14">
        <v>0</v>
      </c>
      <c r="D27" s="14">
        <v>0</v>
      </c>
      <c r="E27" s="14">
        <v>0</v>
      </c>
      <c r="F27" s="14">
        <v>0</v>
      </c>
      <c r="G27" s="14"/>
      <c r="H27" s="14">
        <v>4</v>
      </c>
      <c r="I27" s="14"/>
      <c r="J27" s="14"/>
      <c r="K27" s="14"/>
      <c r="L27" s="14"/>
      <c r="M27" s="14"/>
    </row>
    <row r="28" spans="1:13" x14ac:dyDescent="0.25">
      <c r="A28" s="88" t="s">
        <v>19</v>
      </c>
      <c r="B28" s="88">
        <v>1</v>
      </c>
      <c r="C28" s="88">
        <v>1</v>
      </c>
      <c r="D28" s="88">
        <v>3</v>
      </c>
      <c r="E28" s="88">
        <v>3</v>
      </c>
      <c r="F28" s="88">
        <v>1</v>
      </c>
      <c r="G28" s="88"/>
      <c r="H28" s="88">
        <f>SUM(H26:H27)</f>
        <v>5</v>
      </c>
      <c r="I28" s="88"/>
      <c r="J28" s="88"/>
      <c r="K28" s="88"/>
      <c r="L28" s="88"/>
      <c r="M28" s="88"/>
    </row>
    <row r="30" spans="1:13" ht="23.25" x14ac:dyDescent="0.35">
      <c r="A30" s="325" t="s">
        <v>171</v>
      </c>
      <c r="B30" s="325"/>
      <c r="C30" s="325"/>
      <c r="D30" s="325"/>
      <c r="E30" s="325"/>
      <c r="F30" s="325"/>
      <c r="G30" s="325"/>
      <c r="H30" s="325"/>
      <c r="I30" s="325"/>
      <c r="J30" s="325"/>
      <c r="K30" s="325"/>
      <c r="L30" s="325"/>
      <c r="M30" s="325"/>
    </row>
    <row r="31" spans="1:13" x14ac:dyDescent="0.25">
      <c r="A31" s="14" t="s">
        <v>118</v>
      </c>
      <c r="B31" s="14" t="s">
        <v>139</v>
      </c>
      <c r="C31" s="86">
        <v>44958</v>
      </c>
      <c r="D31" s="86">
        <v>44986</v>
      </c>
      <c r="E31" s="86">
        <v>45017</v>
      </c>
      <c r="F31" s="86">
        <v>45047</v>
      </c>
      <c r="G31" s="86">
        <v>45078</v>
      </c>
      <c r="H31" s="86">
        <v>45108</v>
      </c>
      <c r="I31" s="86">
        <v>45139</v>
      </c>
      <c r="J31" s="86">
        <v>45170</v>
      </c>
      <c r="K31" s="86">
        <v>45200</v>
      </c>
      <c r="L31" s="86">
        <v>45231</v>
      </c>
      <c r="M31" s="86">
        <v>45261</v>
      </c>
    </row>
    <row r="32" spans="1:13" x14ac:dyDescent="0.25">
      <c r="A32" s="14" t="s">
        <v>13</v>
      </c>
      <c r="B32" s="14">
        <v>0</v>
      </c>
      <c r="C32" s="14">
        <v>0</v>
      </c>
      <c r="D32" s="14">
        <v>4</v>
      </c>
      <c r="E32" s="14">
        <v>0</v>
      </c>
      <c r="F32" s="14">
        <v>0</v>
      </c>
      <c r="G32" s="14"/>
      <c r="H32" s="14">
        <v>1</v>
      </c>
      <c r="I32" s="14"/>
      <c r="J32" s="14"/>
      <c r="K32" s="14"/>
      <c r="L32" s="14"/>
      <c r="M32" s="14"/>
    </row>
    <row r="33" spans="1:15" x14ac:dyDescent="0.25">
      <c r="A33" s="14" t="s">
        <v>14</v>
      </c>
      <c r="B33" s="14">
        <v>0</v>
      </c>
      <c r="C33" s="14">
        <v>1</v>
      </c>
      <c r="D33" s="14">
        <v>0</v>
      </c>
      <c r="E33" s="14">
        <v>0</v>
      </c>
      <c r="F33" s="14">
        <v>1</v>
      </c>
      <c r="G33" s="14"/>
      <c r="H33" s="14">
        <v>0</v>
      </c>
      <c r="I33" s="14"/>
      <c r="J33" s="14"/>
      <c r="K33" s="14"/>
      <c r="L33" s="14"/>
      <c r="M33" s="14"/>
    </row>
    <row r="34" spans="1:15" x14ac:dyDescent="0.25">
      <c r="A34" s="87" t="s">
        <v>19</v>
      </c>
      <c r="B34" s="87">
        <v>0</v>
      </c>
      <c r="C34" s="87">
        <v>1</v>
      </c>
      <c r="D34" s="87">
        <v>4</v>
      </c>
      <c r="E34" s="87">
        <v>0</v>
      </c>
      <c r="F34" s="87">
        <v>1</v>
      </c>
      <c r="G34" s="87"/>
      <c r="H34" s="87">
        <v>1</v>
      </c>
      <c r="I34" s="87"/>
      <c r="J34" s="87"/>
      <c r="K34" s="87"/>
      <c r="L34" s="87"/>
      <c r="M34" s="87"/>
    </row>
    <row r="37" spans="1:15" ht="23.25" x14ac:dyDescent="0.35">
      <c r="A37" s="325" t="s">
        <v>172</v>
      </c>
      <c r="B37" s="325"/>
      <c r="C37" s="325"/>
      <c r="D37" s="325"/>
      <c r="E37" s="325"/>
      <c r="F37" s="325"/>
      <c r="G37" s="325"/>
      <c r="H37" s="325"/>
      <c r="I37" s="325"/>
      <c r="J37" s="325"/>
      <c r="K37" s="325"/>
      <c r="L37" s="325"/>
      <c r="M37" s="325"/>
    </row>
    <row r="38" spans="1:15" x14ac:dyDescent="0.25">
      <c r="A38" s="14" t="s">
        <v>118</v>
      </c>
      <c r="B38" s="14" t="s">
        <v>139</v>
      </c>
      <c r="C38" s="86">
        <v>44958</v>
      </c>
      <c r="D38" s="86">
        <v>44986</v>
      </c>
      <c r="E38" s="86">
        <v>45017</v>
      </c>
      <c r="F38" s="86">
        <v>45047</v>
      </c>
      <c r="G38" s="86">
        <v>45078</v>
      </c>
      <c r="H38" s="86">
        <v>45108</v>
      </c>
      <c r="I38" s="86">
        <v>45139</v>
      </c>
      <c r="J38" s="86">
        <v>45170</v>
      </c>
      <c r="K38" s="86">
        <v>45200</v>
      </c>
      <c r="L38" s="86">
        <v>45231</v>
      </c>
      <c r="M38" s="86">
        <v>45261</v>
      </c>
    </row>
    <row r="39" spans="1:15" x14ac:dyDescent="0.25">
      <c r="A39" s="14" t="s">
        <v>13</v>
      </c>
      <c r="B39" s="14">
        <v>1</v>
      </c>
      <c r="C39" s="14">
        <v>1</v>
      </c>
      <c r="D39" s="14">
        <v>3</v>
      </c>
      <c r="E39" s="14">
        <v>3</v>
      </c>
      <c r="F39" s="14">
        <v>1</v>
      </c>
      <c r="G39" s="14"/>
      <c r="H39" s="14">
        <v>1</v>
      </c>
      <c r="I39" s="14"/>
      <c r="J39" s="14"/>
      <c r="K39" s="14"/>
      <c r="L39" s="14"/>
      <c r="M39" s="14"/>
    </row>
    <row r="40" spans="1:15" x14ac:dyDescent="0.25">
      <c r="A40" s="14" t="s">
        <v>14</v>
      </c>
      <c r="B40" s="14">
        <v>0</v>
      </c>
      <c r="C40" s="14">
        <v>3</v>
      </c>
      <c r="D40" s="14">
        <v>0</v>
      </c>
      <c r="E40" s="14">
        <v>0</v>
      </c>
      <c r="F40" s="14">
        <v>0</v>
      </c>
      <c r="G40" s="14"/>
      <c r="H40" s="14">
        <v>1</v>
      </c>
      <c r="I40" s="14"/>
      <c r="J40" s="14"/>
      <c r="K40" s="14"/>
      <c r="L40" s="14"/>
      <c r="M40" s="14"/>
    </row>
    <row r="41" spans="1:15" x14ac:dyDescent="0.25">
      <c r="A41" s="87" t="s">
        <v>19</v>
      </c>
      <c r="B41" s="87">
        <v>1</v>
      </c>
      <c r="C41" s="87">
        <v>4</v>
      </c>
      <c r="D41" s="87">
        <v>3</v>
      </c>
      <c r="E41" s="87">
        <v>3</v>
      </c>
      <c r="F41" s="87">
        <v>1</v>
      </c>
      <c r="G41" s="87"/>
      <c r="H41" s="87">
        <f>SUM(H39:H40)</f>
        <v>2</v>
      </c>
      <c r="I41" s="87"/>
      <c r="J41" s="87"/>
      <c r="K41" s="87"/>
      <c r="L41" s="87"/>
      <c r="M41" s="87"/>
    </row>
    <row r="43" spans="1:15" ht="23.25" x14ac:dyDescent="0.35">
      <c r="A43" s="325" t="s">
        <v>173</v>
      </c>
      <c r="B43" s="325"/>
      <c r="C43" s="325"/>
      <c r="D43" s="325"/>
      <c r="E43" s="325"/>
      <c r="F43" s="325"/>
      <c r="G43" s="325"/>
      <c r="H43" s="325"/>
      <c r="I43" s="325"/>
      <c r="J43" s="325"/>
      <c r="K43" s="325"/>
      <c r="L43" s="325"/>
      <c r="M43" s="325"/>
    </row>
    <row r="44" spans="1:15" x14ac:dyDescent="0.25">
      <c r="A44" s="14" t="s">
        <v>118</v>
      </c>
      <c r="B44" s="14" t="s">
        <v>139</v>
      </c>
      <c r="C44" s="86">
        <v>44958</v>
      </c>
      <c r="D44" s="86">
        <v>44986</v>
      </c>
      <c r="E44" s="86">
        <v>45017</v>
      </c>
      <c r="F44" s="86">
        <v>45047</v>
      </c>
      <c r="G44" s="86">
        <v>45078</v>
      </c>
      <c r="H44" s="86">
        <v>45108</v>
      </c>
      <c r="I44" s="86">
        <v>45139</v>
      </c>
      <c r="J44" s="86">
        <v>45170</v>
      </c>
      <c r="K44" s="86">
        <v>45200</v>
      </c>
      <c r="L44" s="86">
        <v>45231</v>
      </c>
      <c r="M44" s="86">
        <v>45261</v>
      </c>
      <c r="O44" t="s">
        <v>121</v>
      </c>
    </row>
    <row r="45" spans="1:15" x14ac:dyDescent="0.25">
      <c r="A45" s="14" t="s">
        <v>13</v>
      </c>
      <c r="B45" s="14">
        <v>1</v>
      </c>
      <c r="C45" s="14">
        <v>2</v>
      </c>
      <c r="D45" s="14">
        <v>3</v>
      </c>
      <c r="E45" s="14">
        <v>5</v>
      </c>
      <c r="F45" s="14">
        <v>5</v>
      </c>
      <c r="G45" s="14"/>
      <c r="H45" s="14">
        <v>2</v>
      </c>
      <c r="I45" s="14"/>
      <c r="J45" s="14"/>
      <c r="K45" s="14"/>
      <c r="L45" s="14"/>
      <c r="M45" s="14"/>
    </row>
    <row r="46" spans="1:15" x14ac:dyDescent="0.25">
      <c r="A46" s="14" t="s">
        <v>14</v>
      </c>
      <c r="B46" s="14">
        <v>6</v>
      </c>
      <c r="C46" s="14">
        <v>4</v>
      </c>
      <c r="D46" s="14">
        <v>9</v>
      </c>
      <c r="E46" s="14">
        <v>5</v>
      </c>
      <c r="F46" s="14">
        <v>8</v>
      </c>
      <c r="G46" s="14"/>
      <c r="H46" s="14">
        <v>5</v>
      </c>
      <c r="I46" s="14"/>
      <c r="J46" s="14"/>
      <c r="K46" s="14"/>
      <c r="L46" s="14"/>
      <c r="M46" s="14"/>
    </row>
    <row r="47" spans="1:15" x14ac:dyDescent="0.25">
      <c r="A47" s="87" t="s">
        <v>19</v>
      </c>
      <c r="B47" s="87">
        <v>7</v>
      </c>
      <c r="C47" s="87">
        <v>6</v>
      </c>
      <c r="D47" s="87">
        <f>SUM(D45:D46)</f>
        <v>12</v>
      </c>
      <c r="E47" s="87">
        <v>10</v>
      </c>
      <c r="F47" s="87">
        <f>SUM(F45:F46)</f>
        <v>13</v>
      </c>
      <c r="G47" s="87"/>
      <c r="H47" s="87">
        <f>SUM(H45:H46)</f>
        <v>7</v>
      </c>
      <c r="I47" s="87"/>
      <c r="J47" s="87"/>
      <c r="K47" s="87"/>
      <c r="L47" s="87"/>
      <c r="M47" s="87"/>
    </row>
    <row r="49" spans="1:13" ht="23.25" x14ac:dyDescent="0.35">
      <c r="A49" s="325" t="s">
        <v>174</v>
      </c>
      <c r="B49" s="325"/>
      <c r="C49" s="325"/>
      <c r="D49" s="325"/>
      <c r="E49" s="325"/>
      <c r="F49" s="325"/>
      <c r="G49" s="325"/>
      <c r="H49" s="325"/>
      <c r="I49" s="325"/>
      <c r="J49" s="325"/>
      <c r="K49" s="325"/>
      <c r="L49" s="325"/>
      <c r="M49" s="325"/>
    </row>
    <row r="50" spans="1:13" x14ac:dyDescent="0.25">
      <c r="A50" s="14" t="s">
        <v>118</v>
      </c>
      <c r="B50" s="14" t="s">
        <v>139</v>
      </c>
      <c r="C50" s="86">
        <v>44958</v>
      </c>
      <c r="D50" s="86">
        <v>44986</v>
      </c>
      <c r="E50" s="86">
        <v>45017</v>
      </c>
      <c r="F50" s="86">
        <v>45047</v>
      </c>
      <c r="G50" s="86">
        <v>45078</v>
      </c>
      <c r="H50" s="86">
        <v>45108</v>
      </c>
      <c r="I50" s="86">
        <v>45139</v>
      </c>
      <c r="J50" s="86">
        <v>45170</v>
      </c>
      <c r="K50" s="86">
        <v>45200</v>
      </c>
      <c r="L50" s="86">
        <v>45231</v>
      </c>
      <c r="M50" s="86">
        <v>45261</v>
      </c>
    </row>
    <row r="51" spans="1:13" x14ac:dyDescent="0.25">
      <c r="A51" s="14" t="s">
        <v>13</v>
      </c>
      <c r="B51" s="14">
        <v>0</v>
      </c>
      <c r="C51" s="14">
        <v>0</v>
      </c>
      <c r="D51" s="14">
        <v>1</v>
      </c>
      <c r="E51" s="14">
        <v>0</v>
      </c>
      <c r="F51" s="14">
        <v>0</v>
      </c>
      <c r="G51" s="14"/>
      <c r="H51" s="14">
        <v>0</v>
      </c>
      <c r="I51" s="14"/>
      <c r="J51" s="14"/>
      <c r="K51" s="14"/>
      <c r="L51" s="14"/>
      <c r="M51" s="14"/>
    </row>
    <row r="52" spans="1:13" x14ac:dyDescent="0.25">
      <c r="A52" s="14" t="s">
        <v>14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/>
      <c r="H52" s="14">
        <v>0</v>
      </c>
      <c r="I52" s="14"/>
      <c r="J52" s="14"/>
      <c r="K52" s="14"/>
      <c r="L52" s="14"/>
      <c r="M52" s="14"/>
    </row>
    <row r="53" spans="1:13" x14ac:dyDescent="0.25">
      <c r="A53" s="87" t="s">
        <v>19</v>
      </c>
      <c r="B53" s="87">
        <v>0</v>
      </c>
      <c r="C53" s="87">
        <v>0</v>
      </c>
      <c r="D53" s="87">
        <v>1</v>
      </c>
      <c r="E53" s="87">
        <v>0</v>
      </c>
      <c r="F53" s="87">
        <v>0</v>
      </c>
      <c r="G53" s="87"/>
      <c r="H53" s="87">
        <v>0</v>
      </c>
      <c r="I53" s="87"/>
      <c r="J53" s="87"/>
      <c r="K53" s="87"/>
      <c r="L53" s="87"/>
      <c r="M53" s="87"/>
    </row>
    <row r="56" spans="1:13" ht="23.25" x14ac:dyDescent="0.35">
      <c r="A56" s="325" t="s">
        <v>63</v>
      </c>
      <c r="B56" s="325"/>
      <c r="C56" s="325"/>
      <c r="D56" s="325"/>
      <c r="E56" s="325"/>
      <c r="F56" s="325"/>
      <c r="G56" s="325"/>
      <c r="H56" s="325"/>
      <c r="I56" s="325"/>
      <c r="J56" s="325"/>
      <c r="K56" s="325"/>
      <c r="L56" s="325"/>
      <c r="M56" s="325"/>
    </row>
    <row r="57" spans="1:13" x14ac:dyDescent="0.25">
      <c r="A57" s="14" t="s">
        <v>118</v>
      </c>
      <c r="B57" s="14" t="s">
        <v>139</v>
      </c>
      <c r="C57" s="86">
        <v>44958</v>
      </c>
      <c r="D57" s="86">
        <v>44986</v>
      </c>
      <c r="E57" s="86">
        <v>45017</v>
      </c>
      <c r="F57" s="86">
        <v>45047</v>
      </c>
      <c r="G57" s="86">
        <v>45078</v>
      </c>
      <c r="H57" s="86">
        <v>45108</v>
      </c>
      <c r="I57" s="86">
        <v>45139</v>
      </c>
      <c r="J57" s="86">
        <v>45170</v>
      </c>
      <c r="K57" s="86">
        <v>45200</v>
      </c>
      <c r="L57" s="86">
        <v>45231</v>
      </c>
      <c r="M57" s="86">
        <v>45261</v>
      </c>
    </row>
    <row r="58" spans="1:13" x14ac:dyDescent="0.25">
      <c r="A58" s="14" t="s">
        <v>13</v>
      </c>
      <c r="B58" s="14">
        <v>0</v>
      </c>
      <c r="C58" s="14">
        <v>0</v>
      </c>
      <c r="D58" s="14">
        <v>0</v>
      </c>
      <c r="E58" s="14">
        <v>0</v>
      </c>
      <c r="F58" s="14">
        <v>0</v>
      </c>
      <c r="G58" s="14"/>
      <c r="H58" s="14">
        <v>0</v>
      </c>
      <c r="I58" s="14"/>
      <c r="J58" s="14"/>
      <c r="K58" s="14"/>
      <c r="L58" s="14"/>
      <c r="M58" s="14"/>
    </row>
    <row r="59" spans="1:13" x14ac:dyDescent="0.25">
      <c r="A59" s="14" t="s">
        <v>14</v>
      </c>
      <c r="B59" s="14">
        <v>0</v>
      </c>
      <c r="C59" s="14">
        <v>0</v>
      </c>
      <c r="D59" s="14">
        <v>0</v>
      </c>
      <c r="E59" s="14">
        <v>0</v>
      </c>
      <c r="F59" s="14">
        <v>0</v>
      </c>
      <c r="G59" s="14"/>
      <c r="H59" s="14">
        <v>0</v>
      </c>
      <c r="I59" s="14"/>
      <c r="J59" s="14"/>
      <c r="K59" s="14"/>
      <c r="L59" s="14"/>
      <c r="M59" s="14"/>
    </row>
    <row r="60" spans="1:13" x14ac:dyDescent="0.25">
      <c r="A60" s="87" t="s">
        <v>19</v>
      </c>
      <c r="B60" s="87">
        <v>0</v>
      </c>
      <c r="C60" s="87">
        <v>0</v>
      </c>
      <c r="D60" s="87">
        <v>0</v>
      </c>
      <c r="E60" s="87">
        <v>0</v>
      </c>
      <c r="F60" s="87">
        <v>0</v>
      </c>
      <c r="G60" s="87"/>
      <c r="H60" s="87">
        <v>0</v>
      </c>
      <c r="I60" s="87"/>
      <c r="J60" s="87"/>
      <c r="K60" s="87"/>
      <c r="L60" s="87"/>
      <c r="M60" s="87"/>
    </row>
    <row r="62" spans="1:13" ht="23.25" x14ac:dyDescent="0.35">
      <c r="A62" s="325" t="s">
        <v>65</v>
      </c>
      <c r="B62" s="325"/>
      <c r="C62" s="325"/>
      <c r="D62" s="325"/>
      <c r="E62" s="325"/>
      <c r="F62" s="325"/>
      <c r="G62" s="325"/>
      <c r="H62" s="325"/>
      <c r="I62" s="325"/>
      <c r="J62" s="325"/>
      <c r="K62" s="325"/>
      <c r="L62" s="325"/>
      <c r="M62" s="325"/>
    </row>
    <row r="63" spans="1:13" x14ac:dyDescent="0.25">
      <c r="A63" s="14" t="s">
        <v>118</v>
      </c>
      <c r="B63" s="14" t="s">
        <v>139</v>
      </c>
      <c r="C63" s="86">
        <v>44958</v>
      </c>
      <c r="D63" s="86">
        <v>44986</v>
      </c>
      <c r="E63" s="86">
        <v>45017</v>
      </c>
      <c r="F63" s="86">
        <v>45047</v>
      </c>
      <c r="G63" s="86">
        <v>45078</v>
      </c>
      <c r="H63" s="86">
        <v>45108</v>
      </c>
      <c r="I63" s="86">
        <v>45139</v>
      </c>
      <c r="J63" s="86">
        <v>45170</v>
      </c>
      <c r="K63" s="86">
        <v>45200</v>
      </c>
      <c r="L63" s="86">
        <v>45231</v>
      </c>
      <c r="M63" s="86">
        <v>45261</v>
      </c>
    </row>
    <row r="64" spans="1:13" x14ac:dyDescent="0.25">
      <c r="A64" s="14" t="s">
        <v>13</v>
      </c>
      <c r="B64" s="14">
        <v>0</v>
      </c>
      <c r="C64" s="14">
        <v>0</v>
      </c>
      <c r="D64" s="14">
        <v>0</v>
      </c>
      <c r="E64" s="14">
        <v>0</v>
      </c>
      <c r="F64" s="14">
        <v>1</v>
      </c>
      <c r="G64" s="14"/>
      <c r="H64" s="14">
        <v>1</v>
      </c>
      <c r="I64" s="14"/>
      <c r="J64" s="14"/>
      <c r="K64" s="14"/>
      <c r="L64" s="14"/>
      <c r="M64" s="14"/>
    </row>
    <row r="65" spans="1:13" x14ac:dyDescent="0.25">
      <c r="A65" s="14" t="s">
        <v>14</v>
      </c>
      <c r="B65" s="14">
        <v>0</v>
      </c>
      <c r="C65" s="14">
        <v>0</v>
      </c>
      <c r="D65" s="14">
        <v>0</v>
      </c>
      <c r="E65" s="14">
        <v>0</v>
      </c>
      <c r="F65" s="14">
        <v>0</v>
      </c>
      <c r="G65" s="14"/>
      <c r="H65" s="14">
        <v>0</v>
      </c>
      <c r="I65" s="14"/>
      <c r="J65" s="14"/>
      <c r="K65" s="14"/>
      <c r="L65" s="14"/>
      <c r="M65" s="14"/>
    </row>
    <row r="66" spans="1:13" x14ac:dyDescent="0.25">
      <c r="A66" s="87" t="s">
        <v>19</v>
      </c>
      <c r="B66" s="87">
        <v>0</v>
      </c>
      <c r="C66" s="87">
        <v>0</v>
      </c>
      <c r="D66" s="87">
        <v>0</v>
      </c>
      <c r="E66" s="87">
        <v>0</v>
      </c>
      <c r="F66" s="87">
        <v>1</v>
      </c>
      <c r="G66" s="87"/>
      <c r="H66" s="87">
        <v>1</v>
      </c>
      <c r="I66" s="87"/>
      <c r="J66" s="87"/>
      <c r="K66" s="87"/>
      <c r="L66" s="87"/>
      <c r="M66" s="87"/>
    </row>
  </sheetData>
  <mergeCells count="12">
    <mergeCell ref="A62:M62"/>
    <mergeCell ref="A56:M56"/>
    <mergeCell ref="A24:M24"/>
    <mergeCell ref="A2:M2"/>
    <mergeCell ref="A4:M4"/>
    <mergeCell ref="A6:M6"/>
    <mergeCell ref="A12:M12"/>
    <mergeCell ref="A18:M18"/>
    <mergeCell ref="A49:M49"/>
    <mergeCell ref="A30:M30"/>
    <mergeCell ref="A37:M37"/>
    <mergeCell ref="A43:M43"/>
  </mergeCells>
  <pageMargins left="0.7" right="0.7" top="0.75" bottom="0.75" header="0.3" footer="0.3"/>
  <pageSetup paperSize="5" scale="83" orientation="landscape" r:id="rId1"/>
  <rowBreaks count="1" manualBreakCount="1"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1"/>
  <sheetViews>
    <sheetView view="pageBreakPreview" zoomScale="60" zoomScaleNormal="100" workbookViewId="0">
      <selection activeCell="B5" sqref="B5:B6"/>
    </sheetView>
  </sheetViews>
  <sheetFormatPr baseColWidth="10" defaultRowHeight="15" x14ac:dyDescent="0.25"/>
  <cols>
    <col min="1" max="1" width="34.5703125" customWidth="1"/>
    <col min="2" max="2" width="28.28515625" customWidth="1"/>
    <col min="3" max="3" width="27.28515625" customWidth="1"/>
    <col min="4" max="4" width="28.7109375" customWidth="1"/>
    <col min="5" max="5" width="23.28515625" customWidth="1"/>
    <col min="6" max="6" width="26.140625" customWidth="1"/>
    <col min="7" max="7" width="30.85546875" customWidth="1"/>
    <col min="8" max="8" width="23" customWidth="1"/>
    <col min="9" max="9" width="29.140625" customWidth="1"/>
  </cols>
  <sheetData>
    <row r="2" spans="1:9" ht="15.75" thickBot="1" x14ac:dyDescent="0.3"/>
    <row r="3" spans="1:9" ht="15" customHeight="1" x14ac:dyDescent="0.25">
      <c r="A3" s="95"/>
      <c r="B3" s="96"/>
      <c r="C3" s="96"/>
      <c r="D3" s="332" t="s">
        <v>122</v>
      </c>
      <c r="E3" s="334" t="s">
        <v>123</v>
      </c>
      <c r="F3" s="96"/>
      <c r="G3" s="96"/>
      <c r="H3" s="96"/>
    </row>
    <row r="4" spans="1:9" ht="21.75" customHeight="1" thickBot="1" x14ac:dyDescent="0.3">
      <c r="A4" s="97" t="s">
        <v>124</v>
      </c>
      <c r="B4" s="98" t="s">
        <v>125</v>
      </c>
      <c r="C4" s="98" t="s">
        <v>126</v>
      </c>
      <c r="D4" s="333"/>
      <c r="E4" s="335"/>
      <c r="F4" s="98" t="s">
        <v>127</v>
      </c>
      <c r="G4" s="98" t="s">
        <v>128</v>
      </c>
      <c r="H4" s="98" t="s">
        <v>129</v>
      </c>
      <c r="I4" s="134" t="s">
        <v>177</v>
      </c>
    </row>
    <row r="5" spans="1:9" ht="15.75" thickBot="1" x14ac:dyDescent="0.3">
      <c r="A5" s="330" t="s">
        <v>130</v>
      </c>
      <c r="B5" s="330"/>
      <c r="C5" s="330"/>
      <c r="D5" s="336"/>
      <c r="E5" s="336"/>
      <c r="F5" s="330"/>
      <c r="G5" s="330"/>
      <c r="H5" s="330"/>
    </row>
    <row r="6" spans="1:9" ht="63.75" customHeight="1" thickBot="1" x14ac:dyDescent="0.3">
      <c r="A6" s="331"/>
      <c r="B6" s="331"/>
      <c r="C6" s="331"/>
      <c r="D6" s="337"/>
      <c r="E6" s="337"/>
      <c r="F6" s="331"/>
      <c r="G6" s="331"/>
      <c r="H6" s="331"/>
      <c r="I6" s="330"/>
    </row>
    <row r="7" spans="1:9" ht="35.25" customHeight="1" thickBot="1" x14ac:dyDescent="0.3">
      <c r="A7" s="99"/>
      <c r="B7" s="327"/>
      <c r="C7" s="327"/>
      <c r="D7" s="338"/>
      <c r="E7" s="338"/>
      <c r="F7" s="327"/>
      <c r="G7" s="327"/>
      <c r="H7" s="327"/>
      <c r="I7" s="331"/>
    </row>
    <row r="8" spans="1:9" ht="52.5" customHeight="1" thickBot="1" x14ac:dyDescent="0.3">
      <c r="A8" s="100"/>
      <c r="B8" s="328"/>
      <c r="C8" s="328"/>
      <c r="D8" s="339"/>
      <c r="E8" s="339"/>
      <c r="F8" s="328"/>
      <c r="G8" s="328"/>
      <c r="H8" s="329"/>
      <c r="I8" t="s">
        <v>178</v>
      </c>
    </row>
    <row r="9" spans="1:9" ht="87" customHeight="1" thickBot="1" x14ac:dyDescent="0.3">
      <c r="A9" s="103" t="s">
        <v>131</v>
      </c>
      <c r="B9" s="120"/>
      <c r="C9" s="120"/>
      <c r="D9" s="123"/>
      <c r="E9" s="123"/>
      <c r="F9" s="120"/>
      <c r="G9" s="124"/>
      <c r="H9" s="125"/>
    </row>
    <row r="10" spans="1:9" ht="62.25" customHeight="1" thickBot="1" x14ac:dyDescent="0.3">
      <c r="A10" s="109"/>
      <c r="B10" s="107"/>
      <c r="C10" s="107"/>
      <c r="D10" s="108"/>
      <c r="E10" s="108"/>
      <c r="F10" s="94"/>
      <c r="G10" s="107"/>
      <c r="H10" s="107"/>
    </row>
    <row r="11" spans="1:9" x14ac:dyDescent="0.25">
      <c r="A11" s="5"/>
      <c r="B11" s="5"/>
      <c r="C11" s="5"/>
      <c r="D11" s="5"/>
      <c r="E11" s="5"/>
      <c r="F11" s="5"/>
      <c r="G11" s="5"/>
      <c r="H11" s="5"/>
    </row>
  </sheetData>
  <mergeCells count="18">
    <mergeCell ref="B7:B8"/>
    <mergeCell ref="C7:C8"/>
    <mergeCell ref="D7:D8"/>
    <mergeCell ref="E7:E8"/>
    <mergeCell ref="F7:F8"/>
    <mergeCell ref="A5:A6"/>
    <mergeCell ref="B5:B6"/>
    <mergeCell ref="C5:C6"/>
    <mergeCell ref="D5:D6"/>
    <mergeCell ref="E5:E6"/>
    <mergeCell ref="G7:G8"/>
    <mergeCell ref="H7:H8"/>
    <mergeCell ref="I6:I7"/>
    <mergeCell ref="D3:D4"/>
    <mergeCell ref="E3:E4"/>
    <mergeCell ref="F5:F6"/>
    <mergeCell ref="G5:G6"/>
    <mergeCell ref="H5:H6"/>
  </mergeCells>
  <pageMargins left="0.7" right="0.7" top="0.75" bottom="0.75" header="0.3" footer="0.3"/>
  <pageSetup paperSize="5"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Normal="100" workbookViewId="0"/>
  </sheetViews>
  <sheetFormatPr baseColWidth="10" defaultRowHeight="15" x14ac:dyDescent="0.25"/>
  <cols>
    <col min="1" max="1" width="49.5703125" customWidth="1"/>
    <col min="2" max="2" width="19.85546875" customWidth="1"/>
    <col min="3" max="3" width="27.140625" customWidth="1"/>
    <col min="5" max="5" width="17" customWidth="1"/>
    <col min="6" max="6" width="14.5703125" customWidth="1"/>
    <col min="7" max="7" width="15.7109375" customWidth="1"/>
    <col min="8" max="8" width="14.5703125" customWidth="1"/>
    <col min="9" max="9" width="15.28515625" customWidth="1"/>
    <col min="10" max="10" width="13.85546875" customWidth="1"/>
    <col min="11" max="11" width="16.140625" customWidth="1"/>
    <col min="12" max="13" width="14" customWidth="1"/>
    <col min="14" max="14" width="13.28515625" customWidth="1"/>
    <col min="15" max="15" width="13.140625" customWidth="1"/>
    <col min="16" max="16" width="13.5703125" customWidth="1"/>
    <col min="17" max="17" width="16" customWidth="1"/>
  </cols>
  <sheetData>
    <row r="1" spans="1:18" ht="51" customHeight="1" x14ac:dyDescent="0.35">
      <c r="A1" s="117" t="s">
        <v>182</v>
      </c>
    </row>
    <row r="2" spans="1:18" ht="51.75" customHeight="1" x14ac:dyDescent="0.3">
      <c r="A2" s="118" t="s">
        <v>144</v>
      </c>
      <c r="B2" s="121" t="s">
        <v>164</v>
      </c>
      <c r="C2" s="121" t="s">
        <v>145</v>
      </c>
      <c r="D2" s="121" t="s">
        <v>146</v>
      </c>
      <c r="E2" s="121" t="s">
        <v>147</v>
      </c>
      <c r="F2" s="122" t="s">
        <v>148</v>
      </c>
      <c r="G2" s="122" t="s">
        <v>149</v>
      </c>
      <c r="H2" s="122" t="s">
        <v>150</v>
      </c>
      <c r="I2" s="122" t="s">
        <v>151</v>
      </c>
      <c r="J2" s="122" t="s">
        <v>152</v>
      </c>
      <c r="K2" s="119" t="s">
        <v>153</v>
      </c>
      <c r="L2" s="119" t="s">
        <v>154</v>
      </c>
      <c r="M2" s="119" t="s">
        <v>155</v>
      </c>
      <c r="N2" s="119" t="s">
        <v>156</v>
      </c>
      <c r="O2" s="119" t="s">
        <v>157</v>
      </c>
      <c r="P2" s="119" t="s">
        <v>158</v>
      </c>
      <c r="Q2" s="119" t="s">
        <v>159</v>
      </c>
      <c r="R2" s="118"/>
    </row>
    <row r="3" spans="1:18" ht="32.25" customHeight="1" x14ac:dyDescent="0.3">
      <c r="A3" s="118"/>
      <c r="B3" s="118"/>
      <c r="C3" s="118"/>
      <c r="D3" s="118"/>
      <c r="E3" s="118"/>
      <c r="F3" s="118">
        <v>0</v>
      </c>
      <c r="G3" s="118">
        <v>0</v>
      </c>
      <c r="H3" s="118">
        <v>0</v>
      </c>
      <c r="I3" s="118">
        <v>0</v>
      </c>
      <c r="J3" s="118">
        <v>0</v>
      </c>
      <c r="K3" s="118">
        <v>0</v>
      </c>
      <c r="L3" s="118">
        <v>0</v>
      </c>
      <c r="M3" s="118">
        <v>0</v>
      </c>
      <c r="N3" s="118">
        <v>0</v>
      </c>
      <c r="O3" s="118">
        <v>0</v>
      </c>
      <c r="P3" s="118">
        <v>0</v>
      </c>
      <c r="Q3" s="118">
        <v>0</v>
      </c>
      <c r="R3" s="118"/>
    </row>
    <row r="4" spans="1:18" ht="32.25" customHeight="1" x14ac:dyDescent="0.3">
      <c r="A4" s="118" t="s">
        <v>160</v>
      </c>
      <c r="B4" s="118">
        <v>80</v>
      </c>
      <c r="C4" s="118">
        <v>80</v>
      </c>
      <c r="D4" s="118">
        <v>0</v>
      </c>
      <c r="E4" s="118">
        <v>0</v>
      </c>
      <c r="F4" s="118">
        <v>0</v>
      </c>
      <c r="G4" s="118">
        <v>0</v>
      </c>
      <c r="H4" s="118">
        <v>0</v>
      </c>
      <c r="I4" s="118">
        <v>0</v>
      </c>
      <c r="J4" s="118">
        <v>0</v>
      </c>
      <c r="K4" s="118">
        <v>0</v>
      </c>
      <c r="L4" s="118">
        <v>0</v>
      </c>
      <c r="M4" s="118">
        <v>0</v>
      </c>
      <c r="N4" s="118">
        <v>0</v>
      </c>
      <c r="O4" s="118">
        <v>0</v>
      </c>
      <c r="P4" s="118">
        <v>0</v>
      </c>
      <c r="Q4" s="118">
        <v>0</v>
      </c>
      <c r="R4" s="118"/>
    </row>
    <row r="5" spans="1:18" ht="39" customHeight="1" x14ac:dyDescent="0.3">
      <c r="A5" s="118" t="s">
        <v>161</v>
      </c>
      <c r="B5" s="150">
        <v>2990</v>
      </c>
      <c r="C5" s="150">
        <v>1909</v>
      </c>
      <c r="D5" s="150">
        <v>912</v>
      </c>
      <c r="E5" s="150">
        <v>169</v>
      </c>
      <c r="F5" s="118">
        <v>0</v>
      </c>
      <c r="G5" s="118">
        <v>0</v>
      </c>
      <c r="H5" s="118">
        <v>0</v>
      </c>
      <c r="I5" s="118">
        <v>0</v>
      </c>
      <c r="J5" s="118">
        <v>0</v>
      </c>
      <c r="K5" s="118">
        <v>0</v>
      </c>
      <c r="L5" s="118">
        <v>0</v>
      </c>
      <c r="M5" s="118">
        <v>0</v>
      </c>
      <c r="N5" s="118">
        <v>0</v>
      </c>
      <c r="O5" s="118">
        <v>0</v>
      </c>
      <c r="P5" s="118">
        <v>0</v>
      </c>
      <c r="Q5" s="118">
        <v>0</v>
      </c>
      <c r="R5" s="118"/>
    </row>
    <row r="6" spans="1:18" ht="48.75" customHeight="1" x14ac:dyDescent="0.3">
      <c r="A6" s="118" t="s">
        <v>162</v>
      </c>
      <c r="B6" s="118">
        <v>246</v>
      </c>
      <c r="C6" s="118">
        <v>105</v>
      </c>
      <c r="D6" s="118">
        <v>78</v>
      </c>
      <c r="E6" s="118">
        <v>63</v>
      </c>
      <c r="F6" s="118">
        <v>0</v>
      </c>
      <c r="G6" s="118">
        <v>0</v>
      </c>
      <c r="H6" s="118">
        <v>0</v>
      </c>
      <c r="I6" s="118">
        <v>0</v>
      </c>
      <c r="J6" s="118">
        <v>0</v>
      </c>
      <c r="K6" s="118">
        <v>0</v>
      </c>
      <c r="L6" s="118">
        <v>0</v>
      </c>
      <c r="M6" s="118">
        <v>0</v>
      </c>
      <c r="N6" s="118">
        <v>0</v>
      </c>
      <c r="O6" s="118">
        <v>0</v>
      </c>
      <c r="P6" s="118">
        <v>0</v>
      </c>
      <c r="Q6" s="118">
        <v>0</v>
      </c>
      <c r="R6" s="118"/>
    </row>
    <row r="7" spans="1:18" ht="42.75" customHeight="1" x14ac:dyDescent="0.3">
      <c r="A7" s="118" t="s">
        <v>163</v>
      </c>
      <c r="B7" s="118">
        <v>0</v>
      </c>
      <c r="C7" s="118">
        <v>0</v>
      </c>
      <c r="D7" s="118">
        <v>0</v>
      </c>
      <c r="E7" s="118">
        <v>0</v>
      </c>
      <c r="F7" s="118">
        <v>0</v>
      </c>
      <c r="G7" s="118">
        <v>0</v>
      </c>
      <c r="H7" s="118">
        <v>0</v>
      </c>
      <c r="I7" s="118">
        <v>0</v>
      </c>
      <c r="J7" s="118">
        <v>0</v>
      </c>
      <c r="K7" s="118">
        <v>0</v>
      </c>
      <c r="L7" s="118">
        <v>0</v>
      </c>
      <c r="M7" s="118">
        <v>0</v>
      </c>
      <c r="N7" s="118">
        <v>0</v>
      </c>
      <c r="O7" s="118">
        <v>0</v>
      </c>
      <c r="P7" s="118">
        <v>0</v>
      </c>
      <c r="Q7" s="118">
        <v>0</v>
      </c>
      <c r="R7" s="118"/>
    </row>
    <row r="9" spans="1:18" ht="33" customHeight="1" x14ac:dyDescent="0.25"/>
    <row r="12" spans="1:18" ht="32.25" customHeight="1" x14ac:dyDescent="0.25"/>
    <row r="13" spans="1:18" ht="30" customHeight="1" x14ac:dyDescent="0.25"/>
    <row r="14" spans="1:18" ht="40.5" customHeight="1" x14ac:dyDescent="0.25"/>
    <row r="15" spans="1:18" ht="42" customHeight="1" x14ac:dyDescent="0.25"/>
    <row r="17" ht="21" customHeight="1" x14ac:dyDescent="0.25"/>
    <row r="18" ht="30.75" customHeight="1" x14ac:dyDescent="0.25"/>
    <row r="19" ht="26.25" customHeight="1" x14ac:dyDescent="0.25"/>
    <row r="20" ht="50.25" customHeight="1" x14ac:dyDescent="0.25"/>
    <row r="21" ht="33" customHeight="1" x14ac:dyDescent="0.25"/>
    <row r="22" ht="49.5" customHeight="1" x14ac:dyDescent="0.25"/>
    <row r="23" ht="47.25" customHeight="1" x14ac:dyDescent="0.25"/>
  </sheetData>
  <pageMargins left="0.7" right="0.7" top="0.75" bottom="0.75" header="0.3" footer="0.3"/>
  <pageSetup paperSize="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4"/>
  <sheetViews>
    <sheetView topLeftCell="A6" zoomScaleNormal="100" workbookViewId="0">
      <selection activeCell="C21" sqref="C21"/>
    </sheetView>
  </sheetViews>
  <sheetFormatPr baseColWidth="10" defaultRowHeight="15" x14ac:dyDescent="0.25"/>
  <cols>
    <col min="1" max="1" width="15.28515625" customWidth="1"/>
    <col min="2" max="2" width="13.7109375" customWidth="1"/>
    <col min="3" max="3" width="16.7109375" customWidth="1"/>
    <col min="4" max="4" width="13" customWidth="1"/>
    <col min="5" max="5" width="13.42578125" customWidth="1"/>
    <col min="6" max="6" width="13.28515625" customWidth="1"/>
    <col min="7" max="7" width="13.5703125" customWidth="1"/>
    <col min="9" max="9" width="12.42578125" customWidth="1"/>
    <col min="11" max="11" width="12.5703125" customWidth="1"/>
  </cols>
  <sheetData>
    <row r="3" spans="1:11" x14ac:dyDescent="0.25">
      <c r="A3" s="270" t="s">
        <v>20</v>
      </c>
      <c r="B3" s="270"/>
      <c r="C3" s="270"/>
      <c r="D3" s="270"/>
      <c r="E3" s="270"/>
      <c r="F3" s="270"/>
      <c r="G3" s="270"/>
      <c r="H3" s="270"/>
      <c r="I3" s="270"/>
      <c r="J3" s="270"/>
      <c r="K3" s="270"/>
    </row>
    <row r="4" spans="1:11" x14ac:dyDescent="0.25">
      <c r="A4" s="270" t="s">
        <v>21</v>
      </c>
      <c r="B4" s="270"/>
      <c r="C4" s="270"/>
      <c r="D4" s="270"/>
      <c r="E4" s="270"/>
      <c r="F4" s="270"/>
      <c r="G4" s="270"/>
      <c r="H4" s="270"/>
      <c r="I4" s="270"/>
      <c r="J4" s="270"/>
      <c r="K4" s="270"/>
    </row>
    <row r="5" spans="1:11" x14ac:dyDescent="0.25">
      <c r="A5" s="270" t="s">
        <v>22</v>
      </c>
      <c r="B5" s="270"/>
      <c r="C5" s="270"/>
      <c r="D5" s="270"/>
      <c r="E5" s="270"/>
      <c r="F5" s="270"/>
      <c r="G5" s="270"/>
      <c r="H5" s="270"/>
      <c r="I5" s="270"/>
      <c r="J5" s="270"/>
      <c r="K5" s="270"/>
    </row>
    <row r="6" spans="1:11" ht="18.75" x14ac:dyDescent="0.3">
      <c r="A6" s="128"/>
      <c r="B6" s="128"/>
      <c r="C6" s="128"/>
      <c r="D6" s="287"/>
      <c r="E6" s="287"/>
      <c r="F6" s="287"/>
      <c r="G6" s="287"/>
      <c r="H6" s="128"/>
      <c r="I6" s="128"/>
      <c r="J6" s="128"/>
      <c r="K6" s="128"/>
    </row>
    <row r="7" spans="1:11" ht="15.75" x14ac:dyDescent="0.25">
      <c r="A7" s="271" t="s">
        <v>81</v>
      </c>
      <c r="B7" s="271"/>
      <c r="C7" s="271"/>
      <c r="D7" s="271"/>
      <c r="E7" s="271"/>
      <c r="F7" s="271"/>
      <c r="G7" s="271"/>
      <c r="H7" s="271"/>
      <c r="I7" s="271"/>
      <c r="J7" s="271"/>
      <c r="K7" s="271"/>
    </row>
    <row r="8" spans="1:11" ht="23.25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25">
      <c r="A9" s="272" t="s">
        <v>23</v>
      </c>
      <c r="B9" s="273"/>
      <c r="C9" s="278" t="s">
        <v>24</v>
      </c>
      <c r="D9" s="279"/>
      <c r="E9" s="279"/>
      <c r="F9" s="279"/>
      <c r="G9" s="279"/>
      <c r="H9" s="279"/>
      <c r="I9" s="279"/>
      <c r="J9" s="280"/>
      <c r="K9" s="281" t="s">
        <v>25</v>
      </c>
    </row>
    <row r="10" spans="1:11" ht="15.75" thickBot="1" x14ac:dyDescent="0.3">
      <c r="A10" s="274"/>
      <c r="B10" s="275"/>
      <c r="C10" s="284" t="s">
        <v>26</v>
      </c>
      <c r="D10" s="285"/>
      <c r="E10" s="286"/>
      <c r="F10" s="130"/>
      <c r="G10" s="278" t="s">
        <v>27</v>
      </c>
      <c r="H10" s="279"/>
      <c r="I10" s="279"/>
      <c r="J10" s="280"/>
      <c r="K10" s="282"/>
    </row>
    <row r="11" spans="1:11" x14ac:dyDescent="0.25">
      <c r="A11" s="276"/>
      <c r="B11" s="277"/>
      <c r="C11" s="61" t="s">
        <v>28</v>
      </c>
      <c r="D11" s="62" t="s">
        <v>116</v>
      </c>
      <c r="E11" s="63" t="s">
        <v>29</v>
      </c>
      <c r="F11" s="54" t="s">
        <v>77</v>
      </c>
      <c r="G11" s="77" t="s">
        <v>28</v>
      </c>
      <c r="H11" s="9" t="s">
        <v>116</v>
      </c>
      <c r="I11" s="9" t="s">
        <v>29</v>
      </c>
      <c r="J11" s="42" t="s">
        <v>117</v>
      </c>
      <c r="K11" s="283"/>
    </row>
    <row r="12" spans="1:11" x14ac:dyDescent="0.25">
      <c r="A12" s="258" t="s">
        <v>63</v>
      </c>
      <c r="B12" s="259"/>
      <c r="C12" s="131">
        <v>13</v>
      </c>
      <c r="D12" s="50">
        <v>11</v>
      </c>
      <c r="E12" s="65">
        <v>2</v>
      </c>
      <c r="F12" s="55">
        <v>0</v>
      </c>
      <c r="G12" s="78">
        <v>9</v>
      </c>
      <c r="H12" s="50">
        <v>8</v>
      </c>
      <c r="I12" s="50">
        <v>1</v>
      </c>
      <c r="J12" s="14">
        <v>0</v>
      </c>
      <c r="K12" s="129">
        <f>SUM(G12+C12)</f>
        <v>22</v>
      </c>
    </row>
    <row r="13" spans="1:11" x14ac:dyDescent="0.25">
      <c r="A13" s="258" t="s">
        <v>65</v>
      </c>
      <c r="B13" s="259"/>
      <c r="C13" s="131">
        <v>45</v>
      </c>
      <c r="D13" s="50">
        <v>24</v>
      </c>
      <c r="E13" s="65">
        <v>21</v>
      </c>
      <c r="F13" s="55">
        <v>0</v>
      </c>
      <c r="G13" s="78">
        <v>24</v>
      </c>
      <c r="H13" s="50">
        <v>20</v>
      </c>
      <c r="I13" s="50">
        <v>4</v>
      </c>
      <c r="J13" s="14">
        <v>0</v>
      </c>
      <c r="K13" s="129">
        <f>SUM(G13+C13)</f>
        <v>69</v>
      </c>
    </row>
    <row r="14" spans="1:11" x14ac:dyDescent="0.25">
      <c r="A14" s="258" t="s">
        <v>64</v>
      </c>
      <c r="B14" s="259"/>
      <c r="C14" s="131">
        <v>28</v>
      </c>
      <c r="D14" s="50">
        <v>14</v>
      </c>
      <c r="E14" s="65">
        <v>14</v>
      </c>
      <c r="F14" s="55">
        <v>0</v>
      </c>
      <c r="G14" s="78">
        <v>9</v>
      </c>
      <c r="H14" s="50">
        <v>8</v>
      </c>
      <c r="I14" s="50">
        <v>1</v>
      </c>
      <c r="J14" s="9">
        <v>0</v>
      </c>
      <c r="K14" s="129">
        <f>SUM(C14+G14)</f>
        <v>37</v>
      </c>
    </row>
    <row r="15" spans="1:11" x14ac:dyDescent="0.25">
      <c r="A15" s="258" t="s">
        <v>62</v>
      </c>
      <c r="B15" s="259"/>
      <c r="C15" s="131">
        <v>244</v>
      </c>
      <c r="D15" s="50">
        <v>120</v>
      </c>
      <c r="E15" s="65">
        <v>124</v>
      </c>
      <c r="F15" s="55">
        <v>0</v>
      </c>
      <c r="G15" s="78">
        <v>199</v>
      </c>
      <c r="H15" s="50">
        <v>184</v>
      </c>
      <c r="I15" s="50">
        <v>15</v>
      </c>
      <c r="J15" s="14">
        <v>0</v>
      </c>
      <c r="K15" s="129">
        <f t="shared" ref="K15:K21" si="0">SUM(G15+C15)</f>
        <v>443</v>
      </c>
    </row>
    <row r="16" spans="1:11" ht="15.75" x14ac:dyDescent="0.3">
      <c r="A16" s="265" t="s">
        <v>11</v>
      </c>
      <c r="B16" s="266"/>
      <c r="C16" s="132">
        <v>169</v>
      </c>
      <c r="D16" s="13">
        <v>80</v>
      </c>
      <c r="E16" s="67">
        <v>53</v>
      </c>
      <c r="F16" s="56">
        <v>36</v>
      </c>
      <c r="G16" s="79">
        <v>196</v>
      </c>
      <c r="H16" s="13">
        <v>148</v>
      </c>
      <c r="I16" s="13">
        <v>1</v>
      </c>
      <c r="J16" s="13">
        <v>47</v>
      </c>
      <c r="K16" s="11">
        <f t="shared" si="0"/>
        <v>365</v>
      </c>
    </row>
    <row r="17" spans="1:11" ht="15.75" x14ac:dyDescent="0.3">
      <c r="A17" s="265" t="s">
        <v>30</v>
      </c>
      <c r="B17" s="266"/>
      <c r="C17" s="133">
        <v>269</v>
      </c>
      <c r="D17" s="10">
        <v>127</v>
      </c>
      <c r="E17" s="69">
        <v>13</v>
      </c>
      <c r="F17" s="57">
        <v>109</v>
      </c>
      <c r="G17" s="80">
        <v>154</v>
      </c>
      <c r="H17" s="10">
        <v>150</v>
      </c>
      <c r="I17" s="10">
        <v>0</v>
      </c>
      <c r="J17" s="10">
        <v>4</v>
      </c>
      <c r="K17" s="11">
        <f t="shared" si="0"/>
        <v>423</v>
      </c>
    </row>
    <row r="18" spans="1:11" ht="15.75" x14ac:dyDescent="0.3">
      <c r="A18" s="265" t="s">
        <v>12</v>
      </c>
      <c r="B18" s="266"/>
      <c r="C18" s="132">
        <v>189</v>
      </c>
      <c r="D18" s="13">
        <v>147</v>
      </c>
      <c r="E18" s="67">
        <v>12</v>
      </c>
      <c r="F18" s="56">
        <v>30</v>
      </c>
      <c r="G18" s="79">
        <v>161</v>
      </c>
      <c r="H18" s="13">
        <v>142</v>
      </c>
      <c r="I18" s="13">
        <v>4</v>
      </c>
      <c r="J18" s="13">
        <v>15</v>
      </c>
      <c r="K18" s="11">
        <f t="shared" si="0"/>
        <v>350</v>
      </c>
    </row>
    <row r="19" spans="1:11" ht="15.75" x14ac:dyDescent="0.3">
      <c r="A19" s="265" t="s">
        <v>31</v>
      </c>
      <c r="B19" s="266"/>
      <c r="C19" s="132">
        <v>307</v>
      </c>
      <c r="D19" s="13">
        <v>220</v>
      </c>
      <c r="E19" s="67">
        <v>85</v>
      </c>
      <c r="F19" s="56">
        <v>2</v>
      </c>
      <c r="G19" s="79">
        <v>146</v>
      </c>
      <c r="H19" s="13">
        <v>131</v>
      </c>
      <c r="I19" s="13">
        <v>4</v>
      </c>
      <c r="J19" s="13">
        <v>11</v>
      </c>
      <c r="K19" s="11">
        <f t="shared" si="0"/>
        <v>453</v>
      </c>
    </row>
    <row r="20" spans="1:11" ht="15.75" x14ac:dyDescent="0.3">
      <c r="A20" s="265" t="s">
        <v>32</v>
      </c>
      <c r="B20" s="266"/>
      <c r="C20" s="132">
        <v>247</v>
      </c>
      <c r="D20" s="13">
        <v>143</v>
      </c>
      <c r="E20" s="67">
        <v>44</v>
      </c>
      <c r="F20" s="56">
        <v>60</v>
      </c>
      <c r="G20" s="79">
        <v>166</v>
      </c>
      <c r="H20" s="13">
        <v>118</v>
      </c>
      <c r="I20" s="13">
        <v>35</v>
      </c>
      <c r="J20" s="13">
        <v>13</v>
      </c>
      <c r="K20" s="11">
        <f t="shared" si="0"/>
        <v>413</v>
      </c>
    </row>
    <row r="21" spans="1:11" ht="15.75" x14ac:dyDescent="0.3">
      <c r="A21" s="265" t="s">
        <v>33</v>
      </c>
      <c r="B21" s="266"/>
      <c r="C21" s="132">
        <v>273</v>
      </c>
      <c r="D21" s="13">
        <v>158</v>
      </c>
      <c r="E21" s="67">
        <v>115</v>
      </c>
      <c r="F21" s="56">
        <v>0</v>
      </c>
      <c r="G21" s="80">
        <v>146</v>
      </c>
      <c r="H21" s="10">
        <v>114</v>
      </c>
      <c r="I21" s="10">
        <v>32</v>
      </c>
      <c r="J21" s="10">
        <v>0</v>
      </c>
      <c r="K21" s="11">
        <f t="shared" si="0"/>
        <v>419</v>
      </c>
    </row>
    <row r="22" spans="1:11" ht="15.75" x14ac:dyDescent="0.3">
      <c r="A22" s="269"/>
      <c r="B22" s="269"/>
      <c r="C22" s="70"/>
      <c r="D22" s="12"/>
      <c r="E22" s="71"/>
      <c r="F22" s="58"/>
      <c r="G22" s="81"/>
      <c r="H22" s="12"/>
      <c r="I22" s="12"/>
      <c r="J22" s="12"/>
      <c r="K22" s="11"/>
    </row>
    <row r="23" spans="1:11" x14ac:dyDescent="0.25">
      <c r="A23" s="258" t="s">
        <v>34</v>
      </c>
      <c r="B23" s="259"/>
      <c r="C23" s="267">
        <f>SUM(D12:D21)</f>
        <v>1044</v>
      </c>
      <c r="D23" s="263"/>
      <c r="E23" s="268"/>
      <c r="F23" s="59"/>
      <c r="G23" s="263">
        <f>SUM(H12:H21)</f>
        <v>1023</v>
      </c>
      <c r="H23" s="263"/>
      <c r="I23" s="263"/>
      <c r="J23" s="264"/>
      <c r="K23" s="115">
        <f>SUM(C23:J23)</f>
        <v>2067</v>
      </c>
    </row>
    <row r="24" spans="1:11" ht="15.75" thickBot="1" x14ac:dyDescent="0.3">
      <c r="A24" s="258" t="s">
        <v>35</v>
      </c>
      <c r="B24" s="259"/>
      <c r="C24" s="260">
        <f>SUM(C12:C22)</f>
        <v>1784</v>
      </c>
      <c r="D24" s="261"/>
      <c r="E24" s="262"/>
      <c r="F24" s="60"/>
      <c r="G24" s="263">
        <f>SUM(G12:G21)</f>
        <v>1210</v>
      </c>
      <c r="H24" s="263"/>
      <c r="I24" s="263"/>
      <c r="J24" s="264"/>
      <c r="K24" s="115">
        <f>SUM(C24:J24)</f>
        <v>2994</v>
      </c>
    </row>
  </sheetData>
  <mergeCells count="27">
    <mergeCell ref="A17:B17"/>
    <mergeCell ref="A3:K3"/>
    <mergeCell ref="A4:K4"/>
    <mergeCell ref="A5:K5"/>
    <mergeCell ref="D6:G6"/>
    <mergeCell ref="A7:K7"/>
    <mergeCell ref="A9:B11"/>
    <mergeCell ref="C9:J9"/>
    <mergeCell ref="K9:K11"/>
    <mergeCell ref="C10:E10"/>
    <mergeCell ref="G10:J10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C23:E23"/>
    <mergeCell ref="G23:J23"/>
    <mergeCell ref="A24:B24"/>
    <mergeCell ref="C24:E24"/>
    <mergeCell ref="G24:J24"/>
    <mergeCell ref="A23:B2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ANTEPROYECTO -ABRIL 2025</vt:lpstr>
      <vt:lpstr>COMPENDIO-21</vt:lpstr>
      <vt:lpstr>V.B- INCP</vt:lpstr>
      <vt:lpstr>Hoja3</vt:lpstr>
      <vt:lpstr>ANT- CONST</vt:lpstr>
      <vt:lpstr>TRAMITACIONES.PMA-21</vt:lpstr>
      <vt:lpstr>RB-2-RBS</vt:lpstr>
      <vt:lpstr>CONTROL DE PLANOS APRB. A NIVEL</vt:lpstr>
      <vt:lpstr>PRESC.- VIRT</vt:lpstr>
      <vt:lpstr>ANTAI</vt:lpstr>
      <vt:lpstr>VoBo GLOBAL</vt:lpstr>
      <vt:lpstr>ANTAI!Área_de_impresión</vt:lpstr>
      <vt:lpstr>'PRESC.- VIRT'!Área_de_impresión</vt:lpstr>
      <vt:lpstr>'RB-2-RBS'!Área_de_impresión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j.cedeno</dc:creator>
  <cp:lastModifiedBy>Isabel Fria</cp:lastModifiedBy>
  <cp:lastPrinted>2025-10-07T14:28:55Z</cp:lastPrinted>
  <dcterms:created xsi:type="dcterms:W3CDTF">2019-02-01T20:08:26Z</dcterms:created>
  <dcterms:modified xsi:type="dcterms:W3CDTF">2025-10-07T14:29:41Z</dcterms:modified>
</cp:coreProperties>
</file>