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livares\Desktop\2020\INFORME - datos abiertos\INFORME\SEPTIEMBRE\"/>
    </mc:Choice>
  </mc:AlternateContent>
  <bookViews>
    <workbookView xWindow="0" yWindow="0" windowWidth="28800" windowHeight="13596"/>
  </bookViews>
  <sheets>
    <sheet name="EJEC " sheetId="1" r:id="rId1"/>
  </sheets>
  <definedNames>
    <definedName name="_xlnm._FilterDatabase" localSheetId="0" hidden="1">'EJEC '!$A$6:$G$102</definedName>
    <definedName name="_xlnm.Print_Titles" localSheetId="0">'EJEC '!$5:$5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52" i="1" l="1"/>
  <c r="J152" i="1"/>
  <c r="J150" i="1"/>
  <c r="K150" i="1"/>
  <c r="K149" i="1"/>
  <c r="J149" i="1"/>
  <c r="K151" i="1"/>
  <c r="J151" i="1"/>
  <c r="K148" i="1"/>
  <c r="J148" i="1"/>
  <c r="K144" i="1"/>
  <c r="J144" i="1"/>
  <c r="K142" i="1"/>
  <c r="J142" i="1"/>
  <c r="J146" i="1"/>
  <c r="K146" i="1"/>
  <c r="J147" i="1"/>
  <c r="K147" i="1"/>
  <c r="K145" i="1"/>
  <c r="J145" i="1"/>
  <c r="K143" i="1"/>
  <c r="J143" i="1"/>
  <c r="J139" i="1"/>
  <c r="K139" i="1"/>
  <c r="J140" i="1"/>
  <c r="K140" i="1"/>
  <c r="J141" i="1"/>
  <c r="K141" i="1"/>
  <c r="K138" i="1"/>
  <c r="J138" i="1"/>
  <c r="K137" i="1"/>
  <c r="J137" i="1"/>
  <c r="J133" i="1"/>
  <c r="K133" i="1"/>
  <c r="J134" i="1"/>
  <c r="K134" i="1"/>
  <c r="J135" i="1"/>
  <c r="K135" i="1"/>
  <c r="J136" i="1"/>
  <c r="K136" i="1"/>
  <c r="K132" i="1"/>
  <c r="J132" i="1"/>
  <c r="K131" i="1"/>
  <c r="J131" i="1"/>
  <c r="J117" i="1"/>
  <c r="K117" i="1"/>
  <c r="J118" i="1"/>
  <c r="K118" i="1"/>
  <c r="J119" i="1"/>
  <c r="K119" i="1"/>
  <c r="J120" i="1"/>
  <c r="K120" i="1"/>
  <c r="J121" i="1"/>
  <c r="K121" i="1"/>
  <c r="J122" i="1"/>
  <c r="K122" i="1"/>
  <c r="J123" i="1"/>
  <c r="K123" i="1"/>
  <c r="J124" i="1"/>
  <c r="K124" i="1"/>
  <c r="J125" i="1"/>
  <c r="K125" i="1"/>
  <c r="J126" i="1"/>
  <c r="K126" i="1"/>
  <c r="J127" i="1"/>
  <c r="K127" i="1"/>
  <c r="J128" i="1"/>
  <c r="K128" i="1"/>
  <c r="J129" i="1"/>
  <c r="K129" i="1"/>
  <c r="J130" i="1"/>
  <c r="K130" i="1"/>
  <c r="K115" i="1"/>
  <c r="J115" i="1"/>
  <c r="J107" i="1"/>
  <c r="K107" i="1"/>
  <c r="J108" i="1"/>
  <c r="K108" i="1"/>
  <c r="J109" i="1"/>
  <c r="K109" i="1"/>
  <c r="J110" i="1"/>
  <c r="K110" i="1"/>
  <c r="J111" i="1"/>
  <c r="K111" i="1"/>
  <c r="J112" i="1"/>
  <c r="K112" i="1"/>
  <c r="J113" i="1"/>
  <c r="K113" i="1"/>
  <c r="J114" i="1"/>
  <c r="K114" i="1"/>
  <c r="K106" i="1"/>
  <c r="J106" i="1"/>
  <c r="K105" i="1"/>
  <c r="J105" i="1"/>
  <c r="C151" i="1"/>
  <c r="D151" i="1"/>
  <c r="E151" i="1"/>
  <c r="F151" i="1"/>
  <c r="G151" i="1"/>
  <c r="H151" i="1"/>
  <c r="I151" i="1"/>
  <c r="B151" i="1"/>
  <c r="B148" i="1"/>
  <c r="C148" i="1"/>
  <c r="D148" i="1"/>
  <c r="E148" i="1"/>
  <c r="F148" i="1"/>
  <c r="G148" i="1"/>
  <c r="H148" i="1"/>
  <c r="I148" i="1"/>
  <c r="C144" i="1"/>
  <c r="D144" i="1"/>
  <c r="E144" i="1"/>
  <c r="F144" i="1"/>
  <c r="G144" i="1"/>
  <c r="H144" i="1"/>
  <c r="I144" i="1"/>
  <c r="B144" i="1"/>
  <c r="C142" i="1"/>
  <c r="D142" i="1"/>
  <c r="E142" i="1"/>
  <c r="F142" i="1"/>
  <c r="G142" i="1"/>
  <c r="H142" i="1"/>
  <c r="I142" i="1"/>
  <c r="B142" i="1"/>
  <c r="C137" i="1"/>
  <c r="D137" i="1"/>
  <c r="D104" i="1" s="1"/>
  <c r="E137" i="1"/>
  <c r="F137" i="1"/>
  <c r="G137" i="1"/>
  <c r="H137" i="1"/>
  <c r="I137" i="1"/>
  <c r="C131" i="1"/>
  <c r="D131" i="1"/>
  <c r="E131" i="1"/>
  <c r="F131" i="1"/>
  <c r="G131" i="1"/>
  <c r="H131" i="1"/>
  <c r="I131" i="1"/>
  <c r="C115" i="1"/>
  <c r="D115" i="1"/>
  <c r="E115" i="1"/>
  <c r="F115" i="1"/>
  <c r="F104" i="1" s="1"/>
  <c r="G115" i="1"/>
  <c r="C105" i="1"/>
  <c r="C104" i="1" s="1"/>
  <c r="D105" i="1"/>
  <c r="E105" i="1"/>
  <c r="E104" i="1" s="1"/>
  <c r="F105" i="1"/>
  <c r="G105" i="1"/>
  <c r="G104" i="1" s="1"/>
  <c r="B137" i="1"/>
  <c r="B131" i="1"/>
  <c r="B115" i="1"/>
  <c r="B105" i="1"/>
  <c r="B104" i="1" s="1"/>
  <c r="H117" i="1"/>
  <c r="I117" i="1"/>
  <c r="H118" i="1"/>
  <c r="I118" i="1"/>
  <c r="H119" i="1"/>
  <c r="I119" i="1"/>
  <c r="H120" i="1"/>
  <c r="I120" i="1"/>
  <c r="H121" i="1"/>
  <c r="I121" i="1"/>
  <c r="H122" i="1"/>
  <c r="I122" i="1"/>
  <c r="H123" i="1"/>
  <c r="I123" i="1"/>
  <c r="H124" i="1"/>
  <c r="I124" i="1"/>
  <c r="H125" i="1"/>
  <c r="I125" i="1"/>
  <c r="H126" i="1"/>
  <c r="I126" i="1"/>
  <c r="H127" i="1"/>
  <c r="I127" i="1"/>
  <c r="H128" i="1"/>
  <c r="I128" i="1"/>
  <c r="H129" i="1"/>
  <c r="I129" i="1"/>
  <c r="H130" i="1"/>
  <c r="I130" i="1"/>
  <c r="I116" i="1"/>
  <c r="I115" i="1" s="1"/>
  <c r="H116" i="1"/>
  <c r="H115" i="1" s="1"/>
  <c r="H107" i="1"/>
  <c r="I107" i="1"/>
  <c r="I105" i="1" s="1"/>
  <c r="I104" i="1" s="1"/>
  <c r="H108" i="1"/>
  <c r="I108" i="1"/>
  <c r="H109" i="1"/>
  <c r="I109" i="1"/>
  <c r="H110" i="1"/>
  <c r="I110" i="1"/>
  <c r="H111" i="1"/>
  <c r="I111" i="1"/>
  <c r="H112" i="1"/>
  <c r="I112" i="1"/>
  <c r="H113" i="1"/>
  <c r="I113" i="1"/>
  <c r="H114" i="1"/>
  <c r="I114" i="1"/>
  <c r="I106" i="1"/>
  <c r="H106" i="1"/>
  <c r="H105" i="1" s="1"/>
  <c r="H104" i="1" s="1"/>
  <c r="H101" i="1"/>
  <c r="I101" i="1"/>
  <c r="H102" i="1"/>
  <c r="I102" i="1"/>
  <c r="H103" i="1"/>
  <c r="I103" i="1"/>
  <c r="I100" i="1"/>
  <c r="H100" i="1"/>
  <c r="H95" i="1"/>
  <c r="I95" i="1"/>
  <c r="H96" i="1"/>
  <c r="I96" i="1"/>
  <c r="H97" i="1"/>
  <c r="I97" i="1"/>
  <c r="H98" i="1"/>
  <c r="I98" i="1"/>
  <c r="I94" i="1"/>
  <c r="H94" i="1"/>
  <c r="H93" i="1" s="1"/>
  <c r="H56" i="1"/>
  <c r="I56" i="1"/>
  <c r="I54" i="1" s="1"/>
  <c r="H57" i="1"/>
  <c r="I57" i="1"/>
  <c r="H58" i="1"/>
  <c r="I58" i="1"/>
  <c r="H59" i="1"/>
  <c r="I59" i="1"/>
  <c r="H60" i="1"/>
  <c r="I60" i="1"/>
  <c r="H61" i="1"/>
  <c r="I61" i="1"/>
  <c r="H62" i="1"/>
  <c r="I62" i="1"/>
  <c r="H63" i="1"/>
  <c r="I63" i="1"/>
  <c r="H64" i="1"/>
  <c r="I64" i="1"/>
  <c r="H65" i="1"/>
  <c r="I65" i="1"/>
  <c r="H66" i="1"/>
  <c r="I66" i="1"/>
  <c r="H67" i="1"/>
  <c r="I67" i="1"/>
  <c r="H68" i="1"/>
  <c r="I68" i="1"/>
  <c r="H69" i="1"/>
  <c r="I69" i="1"/>
  <c r="H70" i="1"/>
  <c r="I70" i="1"/>
  <c r="H71" i="1"/>
  <c r="I71" i="1"/>
  <c r="H72" i="1"/>
  <c r="I72" i="1"/>
  <c r="H73" i="1"/>
  <c r="I73" i="1"/>
  <c r="H74" i="1"/>
  <c r="I74" i="1"/>
  <c r="H75" i="1"/>
  <c r="I75" i="1"/>
  <c r="H76" i="1"/>
  <c r="I76" i="1"/>
  <c r="H77" i="1"/>
  <c r="I77" i="1"/>
  <c r="H78" i="1"/>
  <c r="I78" i="1"/>
  <c r="H79" i="1"/>
  <c r="I79" i="1"/>
  <c r="H80" i="1"/>
  <c r="I80" i="1"/>
  <c r="H81" i="1"/>
  <c r="I81" i="1"/>
  <c r="H82" i="1"/>
  <c r="I82" i="1"/>
  <c r="H83" i="1"/>
  <c r="I83" i="1"/>
  <c r="H84" i="1"/>
  <c r="I84" i="1"/>
  <c r="H85" i="1"/>
  <c r="I85" i="1"/>
  <c r="H86" i="1"/>
  <c r="I86" i="1"/>
  <c r="H87" i="1"/>
  <c r="I87" i="1"/>
  <c r="H88" i="1"/>
  <c r="I88" i="1"/>
  <c r="H89" i="1"/>
  <c r="I89" i="1"/>
  <c r="H90" i="1"/>
  <c r="I90" i="1"/>
  <c r="H91" i="1"/>
  <c r="I91" i="1"/>
  <c r="H92" i="1"/>
  <c r="I92" i="1"/>
  <c r="I55" i="1"/>
  <c r="H55" i="1"/>
  <c r="H21" i="1"/>
  <c r="C99" i="1"/>
  <c r="D99" i="1"/>
  <c r="E99" i="1"/>
  <c r="F99" i="1"/>
  <c r="J99" i="1" s="1"/>
  <c r="G99" i="1"/>
  <c r="B99" i="1"/>
  <c r="C93" i="1"/>
  <c r="K93" i="1" s="1"/>
  <c r="D93" i="1"/>
  <c r="E93" i="1"/>
  <c r="F93" i="1"/>
  <c r="J93" i="1" s="1"/>
  <c r="G93" i="1"/>
  <c r="B93" i="1"/>
  <c r="C54" i="1"/>
  <c r="D54" i="1"/>
  <c r="E54" i="1"/>
  <c r="F54" i="1"/>
  <c r="K54" i="1" s="1"/>
  <c r="G54" i="1"/>
  <c r="H54" i="1"/>
  <c r="B54" i="1"/>
  <c r="H22" i="1"/>
  <c r="I22" i="1"/>
  <c r="I20" i="1" s="1"/>
  <c r="H23" i="1"/>
  <c r="I23" i="1"/>
  <c r="H24" i="1"/>
  <c r="I24" i="1"/>
  <c r="H25" i="1"/>
  <c r="I25" i="1"/>
  <c r="H26" i="1"/>
  <c r="I26" i="1"/>
  <c r="H27" i="1"/>
  <c r="I27" i="1"/>
  <c r="H28" i="1"/>
  <c r="I28" i="1"/>
  <c r="H29" i="1"/>
  <c r="I29" i="1"/>
  <c r="H30" i="1"/>
  <c r="I30" i="1"/>
  <c r="H31" i="1"/>
  <c r="I31" i="1"/>
  <c r="H32" i="1"/>
  <c r="I32" i="1"/>
  <c r="H33" i="1"/>
  <c r="I33" i="1"/>
  <c r="H34" i="1"/>
  <c r="I34" i="1"/>
  <c r="H35" i="1"/>
  <c r="I35" i="1"/>
  <c r="H36" i="1"/>
  <c r="I36" i="1"/>
  <c r="H37" i="1"/>
  <c r="I37" i="1"/>
  <c r="H38" i="1"/>
  <c r="I38" i="1"/>
  <c r="H39" i="1"/>
  <c r="I39" i="1"/>
  <c r="H40" i="1"/>
  <c r="I40" i="1"/>
  <c r="H41" i="1"/>
  <c r="I41" i="1"/>
  <c r="H42" i="1"/>
  <c r="I42" i="1"/>
  <c r="H43" i="1"/>
  <c r="I43" i="1"/>
  <c r="H44" i="1"/>
  <c r="I44" i="1"/>
  <c r="H45" i="1"/>
  <c r="I45" i="1"/>
  <c r="H46" i="1"/>
  <c r="I46" i="1"/>
  <c r="H47" i="1"/>
  <c r="I47" i="1"/>
  <c r="H48" i="1"/>
  <c r="I48" i="1"/>
  <c r="H49" i="1"/>
  <c r="I49" i="1"/>
  <c r="H50" i="1"/>
  <c r="I50" i="1"/>
  <c r="H51" i="1"/>
  <c r="I51" i="1"/>
  <c r="H52" i="1"/>
  <c r="I52" i="1"/>
  <c r="H53" i="1"/>
  <c r="I53" i="1"/>
  <c r="I21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I9" i="1"/>
  <c r="H9" i="1"/>
  <c r="H20" i="1"/>
  <c r="J101" i="1"/>
  <c r="K101" i="1"/>
  <c r="J103" i="1"/>
  <c r="K103" i="1"/>
  <c r="K99" i="1"/>
  <c r="J95" i="1"/>
  <c r="K95" i="1"/>
  <c r="J96" i="1"/>
  <c r="K96" i="1"/>
  <c r="J97" i="1"/>
  <c r="K97" i="1"/>
  <c r="J98" i="1"/>
  <c r="K98" i="1"/>
  <c r="K94" i="1"/>
  <c r="J94" i="1"/>
  <c r="J56" i="1"/>
  <c r="K56" i="1"/>
  <c r="J57" i="1"/>
  <c r="K57" i="1"/>
  <c r="J58" i="1"/>
  <c r="K58" i="1"/>
  <c r="J59" i="1"/>
  <c r="K59" i="1"/>
  <c r="J60" i="1"/>
  <c r="K60" i="1"/>
  <c r="J61" i="1"/>
  <c r="K61" i="1"/>
  <c r="J62" i="1"/>
  <c r="K62" i="1"/>
  <c r="J63" i="1"/>
  <c r="K63" i="1"/>
  <c r="J64" i="1"/>
  <c r="K64" i="1"/>
  <c r="J65" i="1"/>
  <c r="K65" i="1"/>
  <c r="J66" i="1"/>
  <c r="K66" i="1"/>
  <c r="J67" i="1"/>
  <c r="K67" i="1"/>
  <c r="J68" i="1"/>
  <c r="K68" i="1"/>
  <c r="J69" i="1"/>
  <c r="K69" i="1"/>
  <c r="J70" i="1"/>
  <c r="K70" i="1"/>
  <c r="J71" i="1"/>
  <c r="K71" i="1"/>
  <c r="J72" i="1"/>
  <c r="K72" i="1"/>
  <c r="J73" i="1"/>
  <c r="K73" i="1"/>
  <c r="J74" i="1"/>
  <c r="K74" i="1"/>
  <c r="J75" i="1"/>
  <c r="K75" i="1"/>
  <c r="J76" i="1"/>
  <c r="K76" i="1"/>
  <c r="J77" i="1"/>
  <c r="K77" i="1"/>
  <c r="J78" i="1"/>
  <c r="K78" i="1"/>
  <c r="J79" i="1"/>
  <c r="K79" i="1"/>
  <c r="J80" i="1"/>
  <c r="K80" i="1"/>
  <c r="J81" i="1"/>
  <c r="K81" i="1"/>
  <c r="J82" i="1"/>
  <c r="K82" i="1"/>
  <c r="J83" i="1"/>
  <c r="K83" i="1"/>
  <c r="J84" i="1"/>
  <c r="K84" i="1"/>
  <c r="J85" i="1"/>
  <c r="K85" i="1"/>
  <c r="J86" i="1"/>
  <c r="K86" i="1"/>
  <c r="J87" i="1"/>
  <c r="K87" i="1"/>
  <c r="J88" i="1"/>
  <c r="K88" i="1"/>
  <c r="J89" i="1"/>
  <c r="K89" i="1"/>
  <c r="J90" i="1"/>
  <c r="K90" i="1"/>
  <c r="J91" i="1"/>
  <c r="K91" i="1"/>
  <c r="J92" i="1"/>
  <c r="K92" i="1"/>
  <c r="K55" i="1"/>
  <c r="J55" i="1"/>
  <c r="J23" i="1"/>
  <c r="K23" i="1"/>
  <c r="K24" i="1"/>
  <c r="J25" i="1"/>
  <c r="K25" i="1"/>
  <c r="J26" i="1"/>
  <c r="K26" i="1"/>
  <c r="J27" i="1"/>
  <c r="K27" i="1"/>
  <c r="J28" i="1"/>
  <c r="K28" i="1"/>
  <c r="J29" i="1"/>
  <c r="K29" i="1"/>
  <c r="J30" i="1"/>
  <c r="K30" i="1"/>
  <c r="J31" i="1"/>
  <c r="K31" i="1"/>
  <c r="J32" i="1"/>
  <c r="K32" i="1"/>
  <c r="J33" i="1"/>
  <c r="K33" i="1"/>
  <c r="J34" i="1"/>
  <c r="K34" i="1"/>
  <c r="J35" i="1"/>
  <c r="K35" i="1"/>
  <c r="J36" i="1"/>
  <c r="K36" i="1"/>
  <c r="J37" i="1"/>
  <c r="K37" i="1"/>
  <c r="J38" i="1"/>
  <c r="K38" i="1"/>
  <c r="J39" i="1"/>
  <c r="K39" i="1"/>
  <c r="J40" i="1"/>
  <c r="K40" i="1"/>
  <c r="J41" i="1"/>
  <c r="K41" i="1"/>
  <c r="J42" i="1"/>
  <c r="K42" i="1"/>
  <c r="J43" i="1"/>
  <c r="K43" i="1"/>
  <c r="J44" i="1"/>
  <c r="K44" i="1"/>
  <c r="J45" i="1"/>
  <c r="K45" i="1"/>
  <c r="J46" i="1"/>
  <c r="K46" i="1"/>
  <c r="J47" i="1"/>
  <c r="K47" i="1"/>
  <c r="J48" i="1"/>
  <c r="K48" i="1"/>
  <c r="J49" i="1"/>
  <c r="K49" i="1"/>
  <c r="J50" i="1"/>
  <c r="K50" i="1"/>
  <c r="J51" i="1"/>
  <c r="K51" i="1"/>
  <c r="J52" i="1"/>
  <c r="K52" i="1"/>
  <c r="J53" i="1"/>
  <c r="K53" i="1"/>
  <c r="K21" i="1"/>
  <c r="J21" i="1"/>
  <c r="C20" i="1"/>
  <c r="K20" i="1" s="1"/>
  <c r="D20" i="1"/>
  <c r="J20" i="1" s="1"/>
  <c r="E20" i="1"/>
  <c r="F20" i="1"/>
  <c r="G20" i="1"/>
  <c r="B20" i="1"/>
  <c r="J10" i="1"/>
  <c r="K10" i="1"/>
  <c r="J11" i="1"/>
  <c r="K11" i="1"/>
  <c r="J12" i="1"/>
  <c r="K12" i="1"/>
  <c r="J13" i="1"/>
  <c r="K13" i="1"/>
  <c r="J14" i="1"/>
  <c r="K14" i="1"/>
  <c r="J15" i="1"/>
  <c r="K15" i="1"/>
  <c r="J16" i="1"/>
  <c r="K16" i="1"/>
  <c r="J17" i="1"/>
  <c r="K17" i="1"/>
  <c r="J18" i="1"/>
  <c r="K18" i="1"/>
  <c r="J19" i="1"/>
  <c r="K19" i="1"/>
  <c r="K9" i="1"/>
  <c r="J9" i="1"/>
  <c r="E8" i="1"/>
  <c r="C8" i="1"/>
  <c r="K8" i="1" s="1"/>
  <c r="D8" i="1"/>
  <c r="F8" i="1"/>
  <c r="J8" i="1" s="1"/>
  <c r="G8" i="1"/>
  <c r="B8" i="1"/>
  <c r="K104" i="1" l="1"/>
  <c r="J104" i="1"/>
  <c r="I99" i="1"/>
  <c r="H99" i="1"/>
  <c r="I93" i="1"/>
  <c r="J54" i="1"/>
  <c r="I8" i="1"/>
  <c r="H8" i="1"/>
</calcChain>
</file>

<file path=xl/sharedStrings.xml><?xml version="1.0" encoding="utf-8"?>
<sst xmlns="http://schemas.openxmlformats.org/spreadsheetml/2006/main" count="171" uniqueCount="146">
  <si>
    <t>AUTORIDAD NACIONAL PARA LA INNOVACIÓN GUBERNAMENTAL</t>
  </si>
  <si>
    <t>(1)</t>
  </si>
  <si>
    <t>(2)</t>
  </si>
  <si>
    <t>(3)</t>
  </si>
  <si>
    <t>(4)</t>
  </si>
  <si>
    <t>(5)</t>
  </si>
  <si>
    <t>(6)</t>
  </si>
  <si>
    <t>(8=2-4)</t>
  </si>
  <si>
    <t>(9=5/3)</t>
  </si>
  <si>
    <t>(10=5/2)</t>
  </si>
  <si>
    <t>OBJETO DE
GASTOS</t>
  </si>
  <si>
    <t>ASIGNACIÓN 
ACUMULADA</t>
  </si>
  <si>
    <t>DEVENGADO</t>
  </si>
  <si>
    <t>PAGADO</t>
  </si>
  <si>
    <t>TOTAL DE FUNCIONAMIENTO E INVERSIONES</t>
  </si>
  <si>
    <t>**  0  FUNCIONAMIENTO</t>
  </si>
  <si>
    <t>*   0  SERVICIOS PERSONALES</t>
  </si>
  <si>
    <t xml:space="preserve">    001  PERSONAL FIJO</t>
  </si>
  <si>
    <t xml:space="preserve">    030  GASTOS DE REPRESENTACIÓN FIJOS</t>
  </si>
  <si>
    <t xml:space="preserve">    050  XIII MES</t>
  </si>
  <si>
    <t xml:space="preserve">    071  CUOTA PATRONAL DE SEGURO SOCIAL</t>
  </si>
  <si>
    <t xml:space="preserve">    072  CUOTA PATRONAL DE SEGURO EDUCATIVO</t>
  </si>
  <si>
    <t xml:space="preserve">    073  CUOTA PATRONAL DE RIESGO PROFESIONAL</t>
  </si>
  <si>
    <t xml:space="preserve">    074  CUOTA PATRONAL PARA EL FONDO COMPLEMENTARIO</t>
  </si>
  <si>
    <t xml:space="preserve">    091  SUELDOS</t>
  </si>
  <si>
    <t xml:space="preserve">    094  GASTOS DE REPRESENTACIÓN FIJO</t>
  </si>
  <si>
    <t xml:space="preserve">    099  CONTRIBUCIONES A LA SEGURIDAD</t>
  </si>
  <si>
    <t>*   1  SERVICIOS NO PERSONALES</t>
  </si>
  <si>
    <t>*   2  MATERIALES Y SUMINISTROS</t>
  </si>
  <si>
    <t>*   3  MAQUINARIA, EQUIPO Y SEMOVIENTE</t>
  </si>
  <si>
    <t>*   6  TRANSFERENCIAS CORRIENTES</t>
  </si>
  <si>
    <t>** 1  INVERSIÓN</t>
  </si>
  <si>
    <t>*   5  CONSTRUCCIONES POR CONTRATO</t>
  </si>
  <si>
    <t>*   7  TRANSFERENCIAS CAPITAL</t>
  </si>
  <si>
    <t xml:space="preserve">    096  XIII MES</t>
  </si>
  <si>
    <t xml:space="preserve">*   3  EQUIPOS </t>
  </si>
  <si>
    <t>101 ALQUILER DE EDIFICIOS Y LOCALES</t>
  </si>
  <si>
    <t>102 ALQUILERE DE EQUIPO ELECTRÓNICO</t>
  </si>
  <si>
    <t>105 ALQUILER DE TRANSPORTE</t>
  </si>
  <si>
    <t>106 ALQUILER DE TERRENO</t>
  </si>
  <si>
    <t>109 OTROS ALQUILERES</t>
  </si>
  <si>
    <t>111 AGUA</t>
  </si>
  <si>
    <t>114 ENERGÍA ELÉCTRICA</t>
  </si>
  <si>
    <t>115 TELECOMUNICACIONES</t>
  </si>
  <si>
    <t>116 SERVICIO DE TRANSMISIÓN DE DATOS</t>
  </si>
  <si>
    <t>117 SERVICIO DE TELEFONÍA CELULAR</t>
  </si>
  <si>
    <t>120 IMPRESIÓN, ENCUADERNACIÓN Y OTROS</t>
  </si>
  <si>
    <t>131 ANUNCIOS Y AVISO</t>
  </si>
  <si>
    <t>132 PROMOCIÓN Y PUBLICIDAD</t>
  </si>
  <si>
    <t>141 VIÁTICOS DENTRO DEL PAÍS</t>
  </si>
  <si>
    <t>142 VIÁTICOS EN EL EXTERIOR</t>
  </si>
  <si>
    <t>143 VIÁTICOS A OTRAS PERSONAS</t>
  </si>
  <si>
    <t>151 TRANSPORTE DENTRO DEL PAÍS</t>
  </si>
  <si>
    <t>152 TRANSPORTE AL EXTERIOR</t>
  </si>
  <si>
    <t>153 TRANSPORTE DE OTRAS PERSONAS</t>
  </si>
  <si>
    <t>164 GASTOS DE SEGURO</t>
  </si>
  <si>
    <t>165 SERVICIOS COMERCIALES</t>
  </si>
  <si>
    <t>169 OTROS SERVICIOS COMERCIALES Y FINANCIEROS</t>
  </si>
  <si>
    <t>171 CONSULTORÍA</t>
  </si>
  <si>
    <t>172 SERVICIOS ESPECIALES</t>
  </si>
  <si>
    <t>181 MANT. Y REP. DE EDIFICIOS</t>
  </si>
  <si>
    <t>182 MANT. Y REP. DE MAQUINARIAS</t>
  </si>
  <si>
    <t>185 MANT. Y REP. DE EQUIPO DE COMPUTO</t>
  </si>
  <si>
    <t>193 IMPRESIÓN, ENCUADERNACIÓN Y OTROS</t>
  </si>
  <si>
    <t>195 VIÁTICOS</t>
  </si>
  <si>
    <t>196 TRANSPORTE DE PERSONAS Y BIENES</t>
  </si>
  <si>
    <t>197 SERVICIOS COMERCIALES Y FINANC</t>
  </si>
  <si>
    <t>198 CONSULTORÍAS Y SERVICIOS ESPEC.</t>
  </si>
  <si>
    <t>199 MANTENIMIENTO Y REPARACIÓN</t>
  </si>
  <si>
    <t>201 ALIMENTOS PARA CONSUMO HUMANO</t>
  </si>
  <si>
    <t>203 BEBIDAS</t>
  </si>
  <si>
    <t>211 ACABADO TEXTIL</t>
  </si>
  <si>
    <t>212 CALZADO</t>
  </si>
  <si>
    <t>214 PRENDAS DE VESTIR</t>
  </si>
  <si>
    <t>221 DIESEL</t>
  </si>
  <si>
    <t>223 GASOLINA</t>
  </si>
  <si>
    <t>224 LUBRICANTES</t>
  </si>
  <si>
    <t>231 IMPRESOS</t>
  </si>
  <si>
    <t>232 PAPELERIA</t>
  </si>
  <si>
    <t>239 OTROS PRODUCTOS DE PAPEL Y CARTÓN</t>
  </si>
  <si>
    <t>242 INSECTICIDAS, FUMIGANTES Y OTROS</t>
  </si>
  <si>
    <t>243 PINTURAS, COLORANTES Y TINTES</t>
  </si>
  <si>
    <t>244 PRODUCTOS MEDICINALES</t>
  </si>
  <si>
    <t>249 OTROS PRODUCTOS QUÍMICOS</t>
  </si>
  <si>
    <t>254 MATERIAL DE FONTANERÍA</t>
  </si>
  <si>
    <t>255 MATERIAL ELÉCTRICO</t>
  </si>
  <si>
    <t>256 MATERIAL METÁLICO</t>
  </si>
  <si>
    <t>259 OTROS MATERIALES DE CONSTRUCCIÓN</t>
  </si>
  <si>
    <t>261 ARTÍCULOS O PRODUCTOS PARA EVENTOS</t>
  </si>
  <si>
    <t>262 HERRAMIENTAS E INSTRUMENTOS</t>
  </si>
  <si>
    <t xml:space="preserve">265 MATERIALES Y SUMINISTROS DE COMPUTO </t>
  </si>
  <si>
    <t xml:space="preserve">269 OTROS PRODUCTOS VARIOS </t>
  </si>
  <si>
    <t>271 ÚTILES DE COCINA Y COMEDOR</t>
  </si>
  <si>
    <t>273 ÚTILES DE ASEO Y LIMPIEZA</t>
  </si>
  <si>
    <t>275 ÚTILES Y MATERIALES DE OFICINA</t>
  </si>
  <si>
    <t>277 INSTRUMENTAL MÉDICO Y QUIRÚRGICO</t>
  </si>
  <si>
    <t>279 OTROS ÚTILES Y MATERIALES</t>
  </si>
  <si>
    <t>280 REPUESTOS</t>
  </si>
  <si>
    <t>291 ALIMENTOS Y BEBIDAS</t>
  </si>
  <si>
    <t>292 TEXTILES Y VESTUARIO</t>
  </si>
  <si>
    <t>293 COMBUSTIBLES Y LUBRICANTES</t>
  </si>
  <si>
    <t>295 PRODUCTOS QUÍMICOS Y CONEXOS</t>
  </si>
  <si>
    <t>296 MATERIALES PARA CONSTRUCCIÓN</t>
  </si>
  <si>
    <t>297 PRODUCTOS VARIOS</t>
  </si>
  <si>
    <t>298 ÚTILES Y MATERIALES DIVERSOS</t>
  </si>
  <si>
    <t>299 REPUESTO</t>
  </si>
  <si>
    <t>301 MAQUINARIA Y EQUIPO DE COMUNICACIÓN</t>
  </si>
  <si>
    <t>320 EQUIPO EDUCACIONAL Y RECREATIVO</t>
  </si>
  <si>
    <t>340 EQUIPO DE OFICINA</t>
  </si>
  <si>
    <t>350 MOBILIARIO</t>
  </si>
  <si>
    <t>370 MQUINARIA Y EQUIPOS VARIOS</t>
  </si>
  <si>
    <t>612 INDEMNIZACIONES LABORALES</t>
  </si>
  <si>
    <t>624 CAPACITACIÓN Y ESTUDIOS</t>
  </si>
  <si>
    <t>641 GOBIERNO CENTRAL</t>
  </si>
  <si>
    <t>004 PERSONAL TRANSITORIO POR INVERSIÓN</t>
  </si>
  <si>
    <t>050 XIII MES</t>
  </si>
  <si>
    <t>071 CUOTAS SEGURO SOCIAL</t>
  </si>
  <si>
    <t>072 CUOTA SEGURO EDUCATIVO</t>
  </si>
  <si>
    <t>073 CUOTA DE RIESGO PROFESIONAL</t>
  </si>
  <si>
    <t>074 CUOTA DE FONDO COMPLEMENTARIO</t>
  </si>
  <si>
    <t xml:space="preserve">091 SUELDOS  </t>
  </si>
  <si>
    <t>096 XIII MES</t>
  </si>
  <si>
    <t>099 CONTRIBUCIONES A LA SEGURIDAD</t>
  </si>
  <si>
    <t>119 OTROS SERVICIOS BÁSICOS</t>
  </si>
  <si>
    <t>370 MAQUINARIA Y EQUIPOS VARIOS</t>
  </si>
  <si>
    <t>380 EQUIPO DE COMPUTACIÓN</t>
  </si>
  <si>
    <t>519 OTRAS EDIFICACIONES</t>
  </si>
  <si>
    <t>629 OTRAS BECAS</t>
  </si>
  <si>
    <t>702 APORTES A INST. SIN FINES DE LUCRO</t>
  </si>
  <si>
    <t>721 APORTE A ORGANISMOS INTERNACIONALES</t>
  </si>
  <si>
    <t>693 BECAS DE ESTUDIOS</t>
  </si>
  <si>
    <t>*   2 MATERIALES Y SUMINISTROS</t>
  </si>
  <si>
    <t>269 OTROS PRODUCTOS VARIOS</t>
  </si>
  <si>
    <t>PERIODO: DEL 01 DE ENERO AL 30 DE SEPTIEMBRE 2020</t>
  </si>
  <si>
    <t>253 MADERA</t>
  </si>
  <si>
    <t>* 9 ASIGNACIONES GLOBALES</t>
  </si>
  <si>
    <t>911 EMERCIAS NACIONALES</t>
  </si>
  <si>
    <t>PRESUPUESTO
APROBADO</t>
  </si>
  <si>
    <t>PRESUPUESTO 
MODIFICADO</t>
  </si>
  <si>
    <t>COMPROMISO 
ACUMULADO</t>
  </si>
  <si>
    <t>SALDO A 
LA FECHA</t>
  </si>
  <si>
    <t>DEVENGADO 
ASIGNADO 
MENSUAL</t>
  </si>
  <si>
    <t>DEVENGADO 
ANUAL</t>
  </si>
  <si>
    <t>SALDO 
ANUAL</t>
  </si>
  <si>
    <t>AIG- Cuadro de Ejecución Presupuestaria a Septiembre 2020</t>
  </si>
  <si>
    <t>(7=3-4)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</si>
</sst>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8" tint="-0.49998474074526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9" fontId="3" fillId="0" borderId="0" applyFont="0" applyFill="0" applyBorder="0" applyAlignment="0" applyProtection="0"/>
  </cellStyleXfs>
  <cellXfs count="59">
    <xf numFmtId="0" fontId="0" fillId="0" borderId="0" xfId="0"/>
    <xf numFmtId="0" fontId="0" fillId="0" borderId="0" xfId="0" applyFont="1"/>
    <xf numFmtId="4" fontId="0" fillId="0" borderId="0" xfId="0" applyNumberFormat="1" applyFont="1"/>
    <xf numFmtId="4" fontId="0" fillId="0" borderId="0" xfId="0" applyNumberFormat="1" applyFont="1" applyFill="1"/>
    <xf numFmtId="0" fontId="0" fillId="0" borderId="0" xfId="0" applyFont="1" applyFill="1"/>
    <xf numFmtId="49" fontId="0" fillId="0" borderId="3" xfId="0" applyNumberFormat="1" applyFill="1" applyBorder="1" applyAlignment="1">
      <alignment horizontal="left"/>
    </xf>
    <xf numFmtId="4" fontId="0" fillId="0" borderId="3" xfId="0" applyNumberFormat="1" applyFont="1" applyFill="1" applyBorder="1"/>
    <xf numFmtId="4" fontId="1" fillId="0" borderId="0" xfId="1" applyNumberFormat="1" applyFill="1" applyBorder="1"/>
    <xf numFmtId="49" fontId="2" fillId="0" borderId="3" xfId="1" applyNumberFormat="1" applyFont="1" applyFill="1" applyBorder="1" applyAlignment="1"/>
    <xf numFmtId="4" fontId="0" fillId="0" borderId="3" xfId="0" applyNumberFormat="1" applyBorder="1"/>
    <xf numFmtId="0" fontId="0" fillId="0" borderId="3" xfId="0" applyBorder="1"/>
    <xf numFmtId="0" fontId="0" fillId="0" borderId="4" xfId="0" applyBorder="1"/>
    <xf numFmtId="0" fontId="0" fillId="0" borderId="2" xfId="0" applyBorder="1"/>
    <xf numFmtId="0" fontId="0" fillId="0" borderId="0" xfId="0"/>
    <xf numFmtId="49" fontId="1" fillId="0" borderId="3" xfId="1" applyNumberFormat="1" applyFill="1" applyBorder="1" applyAlignment="1">
      <alignment horizontal="left"/>
    </xf>
    <xf numFmtId="4" fontId="0" fillId="0" borderId="0" xfId="0" applyNumberFormat="1"/>
    <xf numFmtId="4" fontId="1" fillId="0" borderId="3" xfId="1" applyNumberFormat="1" applyFill="1" applyBorder="1"/>
    <xf numFmtId="4" fontId="1" fillId="0" borderId="4" xfId="1" applyNumberFormat="1" applyFill="1" applyBorder="1"/>
    <xf numFmtId="4" fontId="1" fillId="0" borderId="2" xfId="1" applyNumberFormat="1" applyFill="1" applyBorder="1"/>
    <xf numFmtId="49" fontId="2" fillId="0" borderId="3" xfId="1" applyNumberFormat="1" applyFont="1" applyFill="1" applyBorder="1" applyAlignment="1">
      <alignment horizontal="left"/>
    </xf>
    <xf numFmtId="4" fontId="2" fillId="0" borderId="3" xfId="1" applyNumberFormat="1" applyFont="1" applyFill="1" applyBorder="1"/>
    <xf numFmtId="4" fontId="0" fillId="0" borderId="1" xfId="0" applyNumberFormat="1" applyFont="1" applyFill="1" applyBorder="1"/>
    <xf numFmtId="0" fontId="0" fillId="0" borderId="2" xfId="0" applyFont="1" applyFill="1" applyBorder="1"/>
    <xf numFmtId="4" fontId="0" fillId="0" borderId="2" xfId="0" applyNumberFormat="1" applyFont="1" applyBorder="1"/>
    <xf numFmtId="4" fontId="0" fillId="0" borderId="3" xfId="0" applyNumberFormat="1" applyFill="1" applyBorder="1"/>
    <xf numFmtId="4" fontId="2" fillId="0" borderId="0" xfId="0" applyNumberFormat="1" applyFont="1" applyFill="1"/>
    <xf numFmtId="0" fontId="2" fillId="0" borderId="0" xfId="0" applyFont="1" applyFill="1"/>
    <xf numFmtId="4" fontId="2" fillId="0" borderId="0" xfId="2" applyNumberFormat="1" applyFont="1" applyFill="1"/>
    <xf numFmtId="4" fontId="3" fillId="0" borderId="0" xfId="2" applyNumberFormat="1" applyFont="1" applyFill="1"/>
    <xf numFmtId="0" fontId="5" fillId="0" borderId="0" xfId="0" applyFont="1" applyAlignment="1">
      <alignment horizontal="center"/>
    </xf>
    <xf numFmtId="4" fontId="5" fillId="0" borderId="0" xfId="0" applyNumberFormat="1" applyFont="1"/>
    <xf numFmtId="0" fontId="5" fillId="0" borderId="0" xfId="0" applyFont="1"/>
    <xf numFmtId="49" fontId="5" fillId="0" borderId="0" xfId="0" applyNumberFormat="1" applyFont="1" applyAlignment="1">
      <alignment horizontal="center"/>
    </xf>
    <xf numFmtId="4" fontId="5" fillId="0" borderId="0" xfId="0" applyNumberFormat="1" applyFont="1" applyFill="1"/>
    <xf numFmtId="0" fontId="5" fillId="0" borderId="0" xfId="0" applyFont="1" applyFill="1"/>
    <xf numFmtId="4" fontId="5" fillId="0" borderId="0" xfId="2" applyNumberFormat="1" applyFont="1" applyFill="1"/>
    <xf numFmtId="4" fontId="5" fillId="0" borderId="0" xfId="0" applyNumberFormat="1" applyFont="1" applyBorder="1"/>
    <xf numFmtId="164" fontId="0" fillId="0" borderId="4" xfId="0" applyNumberFormat="1" applyFont="1" applyFill="1" applyBorder="1"/>
    <xf numFmtId="164" fontId="0" fillId="0" borderId="3" xfId="0" applyNumberFormat="1" applyFont="1" applyFill="1" applyBorder="1"/>
    <xf numFmtId="164" fontId="0" fillId="0" borderId="2" xfId="0" applyNumberFormat="1" applyFont="1" applyFill="1" applyBorder="1"/>
    <xf numFmtId="164" fontId="0" fillId="0" borderId="1" xfId="0" applyNumberFormat="1" applyFont="1" applyFill="1" applyBorder="1"/>
    <xf numFmtId="164" fontId="0" fillId="0" borderId="0" xfId="0" applyNumberFormat="1" applyFont="1"/>
    <xf numFmtId="4" fontId="6" fillId="2" borderId="1" xfId="1" applyNumberFormat="1" applyFont="1" applyFill="1" applyBorder="1"/>
    <xf numFmtId="164" fontId="6" fillId="2" borderId="1" xfId="0" applyNumberFormat="1" applyFont="1" applyFill="1" applyBorder="1"/>
    <xf numFmtId="49" fontId="6" fillId="2" borderId="1" xfId="1" applyNumberFormat="1" applyFont="1" applyFill="1" applyBorder="1" applyAlignment="1">
      <alignment horizontal="left"/>
    </xf>
    <xf numFmtId="4" fontId="6" fillId="2" borderId="2" xfId="1" applyNumberFormat="1" applyFont="1" applyFill="1" applyBorder="1"/>
    <xf numFmtId="164" fontId="5" fillId="2" borderId="1" xfId="0" applyNumberFormat="1" applyFont="1" applyFill="1" applyBorder="1"/>
    <xf numFmtId="0" fontId="4" fillId="3" borderId="1" xfId="0" applyFont="1" applyFill="1" applyBorder="1" applyAlignment="1">
      <alignment horizontal="center"/>
    </xf>
    <xf numFmtId="4" fontId="4" fillId="3" borderId="1" xfId="0" applyNumberFormat="1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164" fontId="4" fillId="3" borderId="1" xfId="0" applyNumberFormat="1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left"/>
    </xf>
    <xf numFmtId="4" fontId="4" fillId="3" borderId="1" xfId="1" applyNumberFormat="1" applyFont="1" applyFill="1" applyBorder="1"/>
    <xf numFmtId="164" fontId="4" fillId="3" borderId="1" xfId="0" applyNumberFormat="1" applyFont="1" applyFill="1" applyBorder="1"/>
    <xf numFmtId="49" fontId="4" fillId="3" borderId="1" xfId="1" applyNumberFormat="1" applyFont="1" applyFill="1" applyBorder="1" applyAlignment="1">
      <alignment horizontal="left"/>
    </xf>
    <xf numFmtId="0" fontId="5" fillId="2" borderId="1" xfId="0" applyFont="1" applyFill="1" applyBorder="1"/>
    <xf numFmtId="4" fontId="5" fillId="2" borderId="1" xfId="0" applyNumberFormat="1" applyFont="1" applyFill="1" applyBorder="1"/>
    <xf numFmtId="49" fontId="5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</cellXfs>
  <cellStyles count="3">
    <cellStyle name="Normal" xfId="0" builtinId="0"/>
    <cellStyle name="Normal 2" xfId="1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52"/>
  <sheetViews>
    <sheetView tabSelected="1" zoomScaleNormal="100" workbookViewId="0">
      <selection activeCell="A4" sqref="A4"/>
    </sheetView>
  </sheetViews>
  <sheetFormatPr baseColWidth="10" defaultColWidth="11.33203125" defaultRowHeight="14.4" x14ac:dyDescent="0.3"/>
  <cols>
    <col min="1" max="1" width="48.77734375" style="1" customWidth="1"/>
    <col min="2" max="2" width="13.6640625" style="1" bestFit="1" customWidth="1"/>
    <col min="3" max="3" width="14.77734375" style="1" customWidth="1"/>
    <col min="4" max="4" width="12.77734375" style="1" bestFit="1" customWidth="1"/>
    <col min="5" max="5" width="15.21875" style="1" customWidth="1"/>
    <col min="6" max="7" width="12.77734375" style="1" bestFit="1" customWidth="1"/>
    <col min="8" max="8" width="12.6640625" style="1" bestFit="1" customWidth="1"/>
    <col min="9" max="9" width="12.6640625" style="1" customWidth="1"/>
    <col min="10" max="10" width="12.5546875" style="41" customWidth="1"/>
    <col min="11" max="11" width="13.33203125" style="41" customWidth="1"/>
    <col min="12" max="14" width="12.44140625" style="2" bestFit="1" customWidth="1"/>
    <col min="15" max="18" width="11.44140625" style="2" bestFit="1" customWidth="1"/>
    <col min="19" max="24" width="11.33203125" style="2"/>
    <col min="25" max="16384" width="11.33203125" style="1"/>
  </cols>
  <sheetData>
    <row r="1" spans="1:24" s="31" customFormat="1" x14ac:dyDescent="0.3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1:24" s="31" customFormat="1" x14ac:dyDescent="0.3">
      <c r="A2" s="29" t="s">
        <v>144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</row>
    <row r="3" spans="1:24" s="31" customFormat="1" x14ac:dyDescent="0.3">
      <c r="A3" s="32" t="s">
        <v>133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</row>
    <row r="4" spans="1:24" s="31" customFormat="1" x14ac:dyDescent="0.3">
      <c r="A4" s="57"/>
      <c r="B4" s="57" t="s">
        <v>1</v>
      </c>
      <c r="C4" s="57" t="s">
        <v>2</v>
      </c>
      <c r="D4" s="57" t="s">
        <v>3</v>
      </c>
      <c r="E4" s="57" t="s">
        <v>4</v>
      </c>
      <c r="F4" s="57" t="s">
        <v>5</v>
      </c>
      <c r="G4" s="57" t="s">
        <v>6</v>
      </c>
      <c r="H4" s="57" t="s">
        <v>145</v>
      </c>
      <c r="I4" s="57" t="s">
        <v>7</v>
      </c>
      <c r="J4" s="58" t="s">
        <v>8</v>
      </c>
      <c r="K4" s="58" t="s">
        <v>9</v>
      </c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</row>
    <row r="5" spans="1:24" s="26" customFormat="1" ht="43.2" x14ac:dyDescent="0.3">
      <c r="A5" s="47" t="s">
        <v>10</v>
      </c>
      <c r="B5" s="48" t="s">
        <v>137</v>
      </c>
      <c r="C5" s="48" t="s">
        <v>138</v>
      </c>
      <c r="D5" s="48" t="s">
        <v>11</v>
      </c>
      <c r="E5" s="48" t="s">
        <v>139</v>
      </c>
      <c r="F5" s="48" t="s">
        <v>12</v>
      </c>
      <c r="G5" s="48" t="s">
        <v>13</v>
      </c>
      <c r="H5" s="49" t="s">
        <v>140</v>
      </c>
      <c r="I5" s="49" t="s">
        <v>143</v>
      </c>
      <c r="J5" s="50" t="s">
        <v>141</v>
      </c>
      <c r="K5" s="50" t="s">
        <v>142</v>
      </c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</row>
    <row r="6" spans="1:24" s="26" customFormat="1" x14ac:dyDescent="0.3">
      <c r="A6" s="51" t="s">
        <v>14</v>
      </c>
      <c r="B6" s="52">
        <v>25230396</v>
      </c>
      <c r="C6" s="52">
        <v>26155462</v>
      </c>
      <c r="D6" s="52">
        <v>23965534.640000001</v>
      </c>
      <c r="E6" s="52">
        <v>11297499.27</v>
      </c>
      <c r="F6" s="52">
        <v>6035018.5200000014</v>
      </c>
      <c r="G6" s="52">
        <v>4265792.72</v>
      </c>
      <c r="H6" s="52">
        <v>12667835.369999999</v>
      </c>
      <c r="I6" s="52">
        <v>14857962.729999999</v>
      </c>
      <c r="J6" s="53">
        <v>0.25182073384364112</v>
      </c>
      <c r="K6" s="53">
        <v>0.23073645267669143</v>
      </c>
      <c r="L6" s="27"/>
      <c r="M6" s="27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</row>
    <row r="7" spans="1:24" s="26" customFormat="1" x14ac:dyDescent="0.3">
      <c r="A7" s="54" t="s">
        <v>15</v>
      </c>
      <c r="B7" s="52">
        <v>7325590</v>
      </c>
      <c r="C7" s="52">
        <v>7183157</v>
      </c>
      <c r="D7" s="52">
        <v>6098026.6400000006</v>
      </c>
      <c r="E7" s="52">
        <v>3420035.23</v>
      </c>
      <c r="F7" s="52">
        <v>2908402.8900000006</v>
      </c>
      <c r="G7" s="52">
        <v>1863587.2999999998</v>
      </c>
      <c r="H7" s="52">
        <v>2677791.4099999997</v>
      </c>
      <c r="I7" s="52">
        <v>3763121.7699999996</v>
      </c>
      <c r="J7" s="53">
        <v>0.47694165042217662</v>
      </c>
      <c r="K7" s="53">
        <v>0.40489201196632629</v>
      </c>
      <c r="L7" s="27"/>
      <c r="M7" s="27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</row>
    <row r="8" spans="1:24" s="4" customFormat="1" x14ac:dyDescent="0.3">
      <c r="A8" s="44" t="s">
        <v>16</v>
      </c>
      <c r="B8" s="45">
        <f>SUM(B9:B19)</f>
        <v>3986657</v>
      </c>
      <c r="C8" s="45">
        <f t="shared" ref="C8:I8" si="0">SUM(C9:C19)</f>
        <v>4036752</v>
      </c>
      <c r="D8" s="45">
        <f t="shared" si="0"/>
        <v>3034847</v>
      </c>
      <c r="E8" s="45">
        <f>SUM(E9:E19)</f>
        <v>2407598.1900000004</v>
      </c>
      <c r="F8" s="45">
        <f t="shared" si="0"/>
        <v>2407598.1900000004</v>
      </c>
      <c r="G8" s="45">
        <f t="shared" si="0"/>
        <v>1425862.65</v>
      </c>
      <c r="H8" s="45">
        <f t="shared" si="0"/>
        <v>627248.80999999982</v>
      </c>
      <c r="I8" s="45">
        <f t="shared" si="0"/>
        <v>1629153.8099999998</v>
      </c>
      <c r="J8" s="43">
        <f>F8/D8</f>
        <v>0.7933178147036738</v>
      </c>
      <c r="K8" s="43">
        <f>F8/C8</f>
        <v>0.59641964381264945</v>
      </c>
      <c r="L8" s="28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</row>
    <row r="9" spans="1:24" s="4" customFormat="1" x14ac:dyDescent="0.3">
      <c r="A9" s="8" t="s">
        <v>17</v>
      </c>
      <c r="B9" s="16">
        <v>3130800</v>
      </c>
      <c r="C9" s="16">
        <v>3088910</v>
      </c>
      <c r="D9" s="16">
        <v>2306210</v>
      </c>
      <c r="E9" s="16">
        <v>1801004.9900000002</v>
      </c>
      <c r="F9" s="16">
        <v>1801004.9900000002</v>
      </c>
      <c r="G9" s="16">
        <v>1177623.2999999998</v>
      </c>
      <c r="H9" s="6">
        <f>D9-E9</f>
        <v>505205.00999999978</v>
      </c>
      <c r="I9" s="6">
        <f>C9-E9</f>
        <v>1287905.0099999998</v>
      </c>
      <c r="J9" s="37">
        <f>F9/D9</f>
        <v>0.78093711760854401</v>
      </c>
      <c r="K9" s="37">
        <f>F9/C9</f>
        <v>0.58305518451492599</v>
      </c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</row>
    <row r="10" spans="1:24" s="4" customFormat="1" x14ac:dyDescent="0.3">
      <c r="A10" s="8" t="s">
        <v>18</v>
      </c>
      <c r="B10" s="16">
        <v>222000</v>
      </c>
      <c r="C10" s="16">
        <v>222000</v>
      </c>
      <c r="D10" s="16">
        <v>166500</v>
      </c>
      <c r="E10" s="16">
        <v>158400</v>
      </c>
      <c r="F10" s="16">
        <v>158400</v>
      </c>
      <c r="G10" s="16">
        <v>80810.799999999988</v>
      </c>
      <c r="H10" s="6">
        <f t="shared" ref="H10:H19" si="1">D10-E10</f>
        <v>8100</v>
      </c>
      <c r="I10" s="6">
        <f t="shared" ref="I10:I19" si="2">C10-E10</f>
        <v>63600</v>
      </c>
      <c r="J10" s="38">
        <f t="shared" ref="J10:J19" si="3">F10/D10</f>
        <v>0.9513513513513514</v>
      </c>
      <c r="K10" s="38">
        <f t="shared" ref="K10:K19" si="4">F10/C10</f>
        <v>0.71351351351351355</v>
      </c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</row>
    <row r="11" spans="1:24" s="4" customFormat="1" x14ac:dyDescent="0.3">
      <c r="A11" s="8" t="s">
        <v>19</v>
      </c>
      <c r="B11" s="16">
        <v>70400</v>
      </c>
      <c r="C11" s="16">
        <v>70400</v>
      </c>
      <c r="D11" s="16">
        <v>48586</v>
      </c>
      <c r="E11" s="16">
        <v>20922.580000000002</v>
      </c>
      <c r="F11" s="16">
        <v>20922.580000000002</v>
      </c>
      <c r="G11" s="16">
        <v>20484.100000000002</v>
      </c>
      <c r="H11" s="6">
        <f t="shared" si="1"/>
        <v>27663.42</v>
      </c>
      <c r="I11" s="6">
        <f t="shared" si="2"/>
        <v>49477.42</v>
      </c>
      <c r="J11" s="38">
        <f t="shared" si="3"/>
        <v>0.43062981105668302</v>
      </c>
      <c r="K11" s="38">
        <f t="shared" si="4"/>
        <v>0.29719573863636367</v>
      </c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</row>
    <row r="12" spans="1:24" s="4" customFormat="1" x14ac:dyDescent="0.3">
      <c r="A12" s="8" t="s">
        <v>20</v>
      </c>
      <c r="B12" s="16">
        <v>435781</v>
      </c>
      <c r="C12" s="16">
        <v>435781</v>
      </c>
      <c r="D12" s="16">
        <v>326095</v>
      </c>
      <c r="E12" s="16">
        <v>257653.91</v>
      </c>
      <c r="F12" s="16">
        <v>257653.91</v>
      </c>
      <c r="G12" s="16">
        <v>52659.929999999993</v>
      </c>
      <c r="H12" s="6">
        <f t="shared" si="1"/>
        <v>68441.09</v>
      </c>
      <c r="I12" s="6">
        <f t="shared" si="2"/>
        <v>178127.09</v>
      </c>
      <c r="J12" s="38">
        <f t="shared" si="3"/>
        <v>0.79011916772719604</v>
      </c>
      <c r="K12" s="38">
        <f t="shared" si="4"/>
        <v>0.59124631408895756</v>
      </c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</row>
    <row r="13" spans="1:24" s="4" customFormat="1" x14ac:dyDescent="0.3">
      <c r="A13" s="8" t="s">
        <v>21</v>
      </c>
      <c r="B13" s="16">
        <v>49104</v>
      </c>
      <c r="C13" s="16">
        <v>49104</v>
      </c>
      <c r="D13" s="16">
        <v>36830</v>
      </c>
      <c r="E13" s="16">
        <v>28769.54</v>
      </c>
      <c r="F13" s="16">
        <v>28769.54</v>
      </c>
      <c r="G13" s="16">
        <v>9612.4500000000007</v>
      </c>
      <c r="H13" s="6">
        <f t="shared" si="1"/>
        <v>8060.4599999999991</v>
      </c>
      <c r="I13" s="6">
        <f t="shared" si="2"/>
        <v>20334.46</v>
      </c>
      <c r="J13" s="38">
        <f t="shared" si="3"/>
        <v>0.78114417594352437</v>
      </c>
      <c r="K13" s="38">
        <f t="shared" si="4"/>
        <v>0.58588994786575432</v>
      </c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</row>
    <row r="14" spans="1:24" s="4" customFormat="1" x14ac:dyDescent="0.3">
      <c r="A14" s="8" t="s">
        <v>22</v>
      </c>
      <c r="B14" s="16">
        <v>68748</v>
      </c>
      <c r="C14" s="16">
        <v>68748</v>
      </c>
      <c r="D14" s="16">
        <v>51270</v>
      </c>
      <c r="E14" s="16">
        <v>43409.63</v>
      </c>
      <c r="F14" s="16">
        <v>43409.63</v>
      </c>
      <c r="G14" s="16">
        <v>15242.070000000002</v>
      </c>
      <c r="H14" s="6">
        <f t="shared" si="1"/>
        <v>7860.3700000000026</v>
      </c>
      <c r="I14" s="6">
        <f t="shared" si="2"/>
        <v>25338.370000000003</v>
      </c>
      <c r="J14" s="38">
        <f t="shared" si="3"/>
        <v>0.84668675638775104</v>
      </c>
      <c r="K14" s="38">
        <f t="shared" si="4"/>
        <v>0.63143116890673179</v>
      </c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</row>
    <row r="15" spans="1:24" s="4" customFormat="1" x14ac:dyDescent="0.3">
      <c r="A15" s="8" t="s">
        <v>23</v>
      </c>
      <c r="B15" s="16">
        <v>9824</v>
      </c>
      <c r="C15" s="16">
        <v>9824</v>
      </c>
      <c r="D15" s="16">
        <v>7371</v>
      </c>
      <c r="E15" s="16">
        <v>5458.2300000000005</v>
      </c>
      <c r="F15" s="16">
        <v>5458.2300000000005</v>
      </c>
      <c r="G15" s="16">
        <v>3786.68</v>
      </c>
      <c r="H15" s="6">
        <f t="shared" si="1"/>
        <v>1912.7699999999995</v>
      </c>
      <c r="I15" s="6">
        <f t="shared" si="2"/>
        <v>4365.7699999999995</v>
      </c>
      <c r="J15" s="38">
        <f t="shared" si="3"/>
        <v>0.74050061050061056</v>
      </c>
      <c r="K15" s="38">
        <f t="shared" si="4"/>
        <v>0.55560158794788284</v>
      </c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</row>
    <row r="16" spans="1:24" s="4" customFormat="1" x14ac:dyDescent="0.3">
      <c r="A16" s="8" t="s">
        <v>24</v>
      </c>
      <c r="B16" s="16">
        <v>0</v>
      </c>
      <c r="C16" s="16">
        <v>69816</v>
      </c>
      <c r="D16" s="16">
        <v>69816</v>
      </c>
      <c r="E16" s="16">
        <v>69815</v>
      </c>
      <c r="F16" s="16">
        <v>69815</v>
      </c>
      <c r="G16" s="16">
        <v>57750.18</v>
      </c>
      <c r="H16" s="6">
        <f t="shared" si="1"/>
        <v>1</v>
      </c>
      <c r="I16" s="6">
        <f t="shared" si="2"/>
        <v>1</v>
      </c>
      <c r="J16" s="38">
        <f t="shared" si="3"/>
        <v>0.99998567663572824</v>
      </c>
      <c r="K16" s="38">
        <f t="shared" si="4"/>
        <v>0.99998567663572824</v>
      </c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</row>
    <row r="17" spans="1:24" s="4" customFormat="1" x14ac:dyDescent="0.3">
      <c r="A17" s="5" t="s">
        <v>25</v>
      </c>
      <c r="B17" s="16">
        <v>0</v>
      </c>
      <c r="C17" s="16">
        <v>9134</v>
      </c>
      <c r="D17" s="16">
        <v>9134</v>
      </c>
      <c r="E17" s="16">
        <v>9133.33</v>
      </c>
      <c r="F17" s="16">
        <v>9133.33</v>
      </c>
      <c r="G17" s="16">
        <v>7329.5</v>
      </c>
      <c r="H17" s="6">
        <f t="shared" si="1"/>
        <v>0.67000000000007276</v>
      </c>
      <c r="I17" s="6">
        <f t="shared" si="2"/>
        <v>0.67000000000007276</v>
      </c>
      <c r="J17" s="38">
        <f t="shared" si="3"/>
        <v>0.99992664768994965</v>
      </c>
      <c r="K17" s="38">
        <f t="shared" si="4"/>
        <v>0.99992664768994965</v>
      </c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</row>
    <row r="18" spans="1:24" s="4" customFormat="1" x14ac:dyDescent="0.3">
      <c r="A18" s="5" t="s">
        <v>34</v>
      </c>
      <c r="B18" s="16">
        <v>0</v>
      </c>
      <c r="C18" s="16">
        <v>506</v>
      </c>
      <c r="D18" s="16">
        <v>506</v>
      </c>
      <c r="E18" s="16">
        <v>505.7</v>
      </c>
      <c r="F18" s="16">
        <v>505.7</v>
      </c>
      <c r="G18" s="16">
        <v>469.04</v>
      </c>
      <c r="H18" s="6">
        <f t="shared" si="1"/>
        <v>0.30000000000001137</v>
      </c>
      <c r="I18" s="6">
        <f t="shared" si="2"/>
        <v>0.30000000000001137</v>
      </c>
      <c r="J18" s="38">
        <f t="shared" si="3"/>
        <v>0.99940711462450593</v>
      </c>
      <c r="K18" s="38">
        <f t="shared" si="4"/>
        <v>0.99940711462450593</v>
      </c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</row>
    <row r="19" spans="1:24" s="4" customFormat="1" x14ac:dyDescent="0.3">
      <c r="A19" s="8" t="s">
        <v>26</v>
      </c>
      <c r="B19" s="16">
        <v>0</v>
      </c>
      <c r="C19" s="9">
        <v>12529</v>
      </c>
      <c r="D19" s="9">
        <v>12529</v>
      </c>
      <c r="E19" s="9">
        <v>12525.279999999999</v>
      </c>
      <c r="F19" s="9">
        <v>12525.279999999999</v>
      </c>
      <c r="G19" s="9">
        <v>94.6</v>
      </c>
      <c r="H19" s="6">
        <f t="shared" si="1"/>
        <v>3.7200000000011642</v>
      </c>
      <c r="I19" s="6">
        <f t="shared" si="2"/>
        <v>3.7200000000011642</v>
      </c>
      <c r="J19" s="39">
        <f t="shared" si="3"/>
        <v>0.99970308883390524</v>
      </c>
      <c r="K19" s="39">
        <f t="shared" si="4"/>
        <v>0.99970308883390524</v>
      </c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</row>
    <row r="20" spans="1:24" s="34" customFormat="1" x14ac:dyDescent="0.3">
      <c r="A20" s="44" t="s">
        <v>27</v>
      </c>
      <c r="B20" s="42">
        <f>SUM(B21:B53)</f>
        <v>3046407</v>
      </c>
      <c r="C20" s="42">
        <f t="shared" ref="C20:I20" si="5">SUM(C21:C53)</f>
        <v>2948723</v>
      </c>
      <c r="D20" s="42">
        <f t="shared" si="5"/>
        <v>2881707.64</v>
      </c>
      <c r="E20" s="42">
        <f t="shared" si="5"/>
        <v>970607.36999999976</v>
      </c>
      <c r="F20" s="42">
        <f t="shared" si="5"/>
        <v>465325.78000000009</v>
      </c>
      <c r="G20" s="42">
        <f t="shared" si="5"/>
        <v>405707.48000000004</v>
      </c>
      <c r="H20" s="42">
        <f>SUM(H21:H53)</f>
        <v>1911100.2699999998</v>
      </c>
      <c r="I20" s="42">
        <f t="shared" si="5"/>
        <v>1978115.63</v>
      </c>
      <c r="J20" s="46">
        <f>F20/D20</f>
        <v>0.1614757075079275</v>
      </c>
      <c r="K20" s="46">
        <f>F20/C20</f>
        <v>0.1578058637586508</v>
      </c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</row>
    <row r="21" spans="1:24" s="4" customFormat="1" x14ac:dyDescent="0.3">
      <c r="A21" s="10" t="s">
        <v>36</v>
      </c>
      <c r="B21" s="16">
        <v>677930</v>
      </c>
      <c r="C21" s="16">
        <v>639530</v>
      </c>
      <c r="D21" s="16">
        <v>639529.64</v>
      </c>
      <c r="E21" s="16">
        <v>120176.64</v>
      </c>
      <c r="F21" s="16">
        <v>43783.040000000001</v>
      </c>
      <c r="G21" s="16">
        <v>0</v>
      </c>
      <c r="H21" s="6">
        <f>D21-E21</f>
        <v>519353</v>
      </c>
      <c r="I21" s="6">
        <f t="shared" ref="I21" si="6">C21-E21</f>
        <v>519353.36</v>
      </c>
      <c r="J21" s="37">
        <f>F21/D21</f>
        <v>6.846131478753667E-2</v>
      </c>
      <c r="K21" s="37">
        <f>F21/C21</f>
        <v>6.8461276249745906E-2</v>
      </c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</row>
    <row r="22" spans="1:24" s="4" customFormat="1" x14ac:dyDescent="0.3">
      <c r="A22" s="10" t="s">
        <v>37</v>
      </c>
      <c r="B22" s="16">
        <v>2500</v>
      </c>
      <c r="C22" s="16">
        <v>0</v>
      </c>
      <c r="D22" s="16">
        <v>0</v>
      </c>
      <c r="E22" s="16">
        <v>0</v>
      </c>
      <c r="F22" s="16">
        <v>0</v>
      </c>
      <c r="G22" s="16">
        <v>0</v>
      </c>
      <c r="H22" s="6">
        <f t="shared" ref="H22:H53" si="7">D22-E22</f>
        <v>0</v>
      </c>
      <c r="I22" s="6">
        <f t="shared" ref="I22:I53" si="8">C22-E22</f>
        <v>0</v>
      </c>
      <c r="J22" s="38">
        <v>0</v>
      </c>
      <c r="K22" s="38">
        <v>0</v>
      </c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</row>
    <row r="23" spans="1:24" s="4" customFormat="1" x14ac:dyDescent="0.3">
      <c r="A23" s="10" t="s">
        <v>38</v>
      </c>
      <c r="B23" s="16">
        <v>11500</v>
      </c>
      <c r="C23" s="16">
        <v>2589</v>
      </c>
      <c r="D23" s="16">
        <v>2589</v>
      </c>
      <c r="E23" s="16">
        <v>0</v>
      </c>
      <c r="F23" s="16">
        <v>0</v>
      </c>
      <c r="G23" s="16">
        <v>0</v>
      </c>
      <c r="H23" s="6">
        <f t="shared" si="7"/>
        <v>2589</v>
      </c>
      <c r="I23" s="6">
        <f t="shared" si="8"/>
        <v>2589</v>
      </c>
      <c r="J23" s="38">
        <f t="shared" ref="J23:J53" si="9">F23/D23</f>
        <v>0</v>
      </c>
      <c r="K23" s="38">
        <f t="shared" ref="K23:K53" si="10">F23/C23</f>
        <v>0</v>
      </c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</row>
    <row r="24" spans="1:24" s="4" customFormat="1" x14ac:dyDescent="0.3">
      <c r="A24" s="10" t="s">
        <v>39</v>
      </c>
      <c r="B24" s="16">
        <v>43008</v>
      </c>
      <c r="C24" s="16">
        <v>10752</v>
      </c>
      <c r="D24" s="16">
        <v>0</v>
      </c>
      <c r="E24" s="16">
        <v>0</v>
      </c>
      <c r="F24" s="16">
        <v>0</v>
      </c>
      <c r="G24" s="16">
        <v>0</v>
      </c>
      <c r="H24" s="6">
        <f t="shared" si="7"/>
        <v>0</v>
      </c>
      <c r="I24" s="6">
        <f t="shared" si="8"/>
        <v>10752</v>
      </c>
      <c r="J24" s="38">
        <v>0</v>
      </c>
      <c r="K24" s="38">
        <f t="shared" si="10"/>
        <v>0</v>
      </c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</row>
    <row r="25" spans="1:24" s="4" customFormat="1" x14ac:dyDescent="0.3">
      <c r="A25" s="10" t="s">
        <v>40</v>
      </c>
      <c r="B25" s="16">
        <v>17300</v>
      </c>
      <c r="C25" s="16">
        <v>8210</v>
      </c>
      <c r="D25" s="16">
        <v>7210</v>
      </c>
      <c r="E25" s="16">
        <v>3738.58</v>
      </c>
      <c r="F25" s="16">
        <v>535</v>
      </c>
      <c r="G25" s="16">
        <v>0</v>
      </c>
      <c r="H25" s="6">
        <f t="shared" si="7"/>
        <v>3471.42</v>
      </c>
      <c r="I25" s="6">
        <f t="shared" si="8"/>
        <v>4471.42</v>
      </c>
      <c r="J25" s="38">
        <f t="shared" si="9"/>
        <v>7.4202496532593615E-2</v>
      </c>
      <c r="K25" s="38">
        <f t="shared" si="10"/>
        <v>6.5164433617539583E-2</v>
      </c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</row>
    <row r="26" spans="1:24" s="4" customFormat="1" x14ac:dyDescent="0.3">
      <c r="A26" s="10" t="s">
        <v>41</v>
      </c>
      <c r="B26" s="16">
        <v>850</v>
      </c>
      <c r="C26" s="16">
        <v>850</v>
      </c>
      <c r="D26" s="16">
        <v>639</v>
      </c>
      <c r="E26" s="16">
        <v>0</v>
      </c>
      <c r="F26" s="16">
        <v>0</v>
      </c>
      <c r="G26" s="16">
        <v>0</v>
      </c>
      <c r="H26" s="6">
        <f t="shared" si="7"/>
        <v>639</v>
      </c>
      <c r="I26" s="6">
        <f t="shared" si="8"/>
        <v>850</v>
      </c>
      <c r="J26" s="38">
        <f t="shared" si="9"/>
        <v>0</v>
      </c>
      <c r="K26" s="38">
        <f t="shared" si="10"/>
        <v>0</v>
      </c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</row>
    <row r="27" spans="1:24" s="4" customFormat="1" x14ac:dyDescent="0.3">
      <c r="A27" s="10" t="s">
        <v>42</v>
      </c>
      <c r="B27" s="16">
        <v>93000</v>
      </c>
      <c r="C27" s="16">
        <v>93000</v>
      </c>
      <c r="D27" s="16">
        <v>69750</v>
      </c>
      <c r="E27" s="16">
        <v>17995.2</v>
      </c>
      <c r="F27" s="16">
        <v>17995.2</v>
      </c>
      <c r="G27" s="16">
        <v>17995.2</v>
      </c>
      <c r="H27" s="6">
        <f t="shared" si="7"/>
        <v>51754.8</v>
      </c>
      <c r="I27" s="6">
        <f t="shared" si="8"/>
        <v>75004.800000000003</v>
      </c>
      <c r="J27" s="38">
        <f t="shared" si="9"/>
        <v>0.25799569892473118</v>
      </c>
      <c r="K27" s="38">
        <f t="shared" si="10"/>
        <v>0.19349677419354838</v>
      </c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</row>
    <row r="28" spans="1:24" s="4" customFormat="1" x14ac:dyDescent="0.3">
      <c r="A28" s="10" t="s">
        <v>43</v>
      </c>
      <c r="B28" s="16">
        <v>13200</v>
      </c>
      <c r="C28" s="16">
        <v>13200</v>
      </c>
      <c r="D28" s="16">
        <v>9900</v>
      </c>
      <c r="E28" s="16">
        <v>3905.81</v>
      </c>
      <c r="F28" s="16">
        <v>3905.81</v>
      </c>
      <c r="G28" s="16">
        <v>3905.81</v>
      </c>
      <c r="H28" s="6">
        <f t="shared" si="7"/>
        <v>5994.1900000000005</v>
      </c>
      <c r="I28" s="6">
        <f t="shared" si="8"/>
        <v>9294.19</v>
      </c>
      <c r="J28" s="38">
        <f t="shared" si="9"/>
        <v>0.39452626262626261</v>
      </c>
      <c r="K28" s="38">
        <f t="shared" si="10"/>
        <v>0.29589469696969695</v>
      </c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</row>
    <row r="29" spans="1:24" s="4" customFormat="1" x14ac:dyDescent="0.3">
      <c r="A29" s="10" t="s">
        <v>44</v>
      </c>
      <c r="B29" s="16">
        <v>252700</v>
      </c>
      <c r="C29" s="16">
        <v>252700</v>
      </c>
      <c r="D29" s="16">
        <v>252700</v>
      </c>
      <c r="E29" s="16">
        <v>250685.96</v>
      </c>
      <c r="F29" s="16">
        <v>118857.28</v>
      </c>
      <c r="G29" s="16">
        <v>115265.18</v>
      </c>
      <c r="H29" s="6">
        <f t="shared" si="7"/>
        <v>2014.0400000000081</v>
      </c>
      <c r="I29" s="6">
        <f t="shared" si="8"/>
        <v>2014.0400000000081</v>
      </c>
      <c r="J29" s="38">
        <f t="shared" si="9"/>
        <v>0.47034934705184012</v>
      </c>
      <c r="K29" s="38">
        <f t="shared" si="10"/>
        <v>0.47034934705184012</v>
      </c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</row>
    <row r="30" spans="1:24" s="4" customFormat="1" x14ac:dyDescent="0.3">
      <c r="A30" s="10" t="s">
        <v>45</v>
      </c>
      <c r="B30" s="16">
        <v>32504</v>
      </c>
      <c r="C30" s="16">
        <v>32504</v>
      </c>
      <c r="D30" s="16">
        <v>32504</v>
      </c>
      <c r="E30" s="16">
        <v>19198.04</v>
      </c>
      <c r="F30" s="16">
        <v>9598.99</v>
      </c>
      <c r="G30" s="16">
        <v>8299.18</v>
      </c>
      <c r="H30" s="6">
        <f t="shared" si="7"/>
        <v>13305.96</v>
      </c>
      <c r="I30" s="6">
        <f t="shared" si="8"/>
        <v>13305.96</v>
      </c>
      <c r="J30" s="38">
        <f t="shared" si="9"/>
        <v>0.29531719173024856</v>
      </c>
      <c r="K30" s="38">
        <f t="shared" si="10"/>
        <v>0.29531719173024856</v>
      </c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</row>
    <row r="31" spans="1:24" s="4" customFormat="1" x14ac:dyDescent="0.3">
      <c r="A31" s="10" t="s">
        <v>46</v>
      </c>
      <c r="B31" s="16">
        <v>15324</v>
      </c>
      <c r="C31" s="16">
        <v>15123</v>
      </c>
      <c r="D31" s="16">
        <v>15123</v>
      </c>
      <c r="E31" s="16">
        <v>4909.16</v>
      </c>
      <c r="F31" s="16">
        <v>4761.5</v>
      </c>
      <c r="G31" s="16">
        <v>4761.5</v>
      </c>
      <c r="H31" s="6">
        <f t="shared" si="7"/>
        <v>10213.84</v>
      </c>
      <c r="I31" s="6">
        <f t="shared" si="8"/>
        <v>10213.84</v>
      </c>
      <c r="J31" s="38">
        <f t="shared" si="9"/>
        <v>0.31485155061826359</v>
      </c>
      <c r="K31" s="38">
        <f t="shared" si="10"/>
        <v>0.31485155061826359</v>
      </c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</row>
    <row r="32" spans="1:24" s="4" customFormat="1" x14ac:dyDescent="0.3">
      <c r="A32" s="10" t="s">
        <v>47</v>
      </c>
      <c r="B32" s="16">
        <v>24000</v>
      </c>
      <c r="C32" s="16">
        <v>24000</v>
      </c>
      <c r="D32" s="16">
        <v>24000</v>
      </c>
      <c r="E32" s="16">
        <v>0</v>
      </c>
      <c r="F32" s="16">
        <v>0</v>
      </c>
      <c r="G32" s="16">
        <v>0</v>
      </c>
      <c r="H32" s="6">
        <f t="shared" si="7"/>
        <v>24000</v>
      </c>
      <c r="I32" s="6">
        <f t="shared" si="8"/>
        <v>24000</v>
      </c>
      <c r="J32" s="38">
        <f t="shared" si="9"/>
        <v>0</v>
      </c>
      <c r="K32" s="38">
        <f t="shared" si="10"/>
        <v>0</v>
      </c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</row>
    <row r="33" spans="1:24" s="4" customFormat="1" x14ac:dyDescent="0.3">
      <c r="A33" s="10" t="s">
        <v>48</v>
      </c>
      <c r="B33" s="16">
        <v>53000</v>
      </c>
      <c r="C33" s="16">
        <v>53000</v>
      </c>
      <c r="D33" s="16">
        <v>51000</v>
      </c>
      <c r="E33" s="16">
        <v>0</v>
      </c>
      <c r="F33" s="16">
        <v>0</v>
      </c>
      <c r="G33" s="16">
        <v>0</v>
      </c>
      <c r="H33" s="6">
        <f t="shared" si="7"/>
        <v>51000</v>
      </c>
      <c r="I33" s="6">
        <f t="shared" si="8"/>
        <v>53000</v>
      </c>
      <c r="J33" s="38">
        <f t="shared" si="9"/>
        <v>0</v>
      </c>
      <c r="K33" s="38">
        <f t="shared" si="10"/>
        <v>0</v>
      </c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</row>
    <row r="34" spans="1:24" s="4" customFormat="1" x14ac:dyDescent="0.3">
      <c r="A34" s="10" t="s">
        <v>49</v>
      </c>
      <c r="B34" s="16">
        <v>41071</v>
      </c>
      <c r="C34" s="16">
        <v>45101</v>
      </c>
      <c r="D34" s="16">
        <v>43901</v>
      </c>
      <c r="E34" s="16">
        <v>11387</v>
      </c>
      <c r="F34" s="16">
        <v>11387</v>
      </c>
      <c r="G34" s="16">
        <v>10319</v>
      </c>
      <c r="H34" s="6">
        <f t="shared" si="7"/>
        <v>32514</v>
      </c>
      <c r="I34" s="6">
        <f t="shared" si="8"/>
        <v>33714</v>
      </c>
      <c r="J34" s="38">
        <f t="shared" si="9"/>
        <v>0.25937905742466005</v>
      </c>
      <c r="K34" s="38">
        <f t="shared" si="10"/>
        <v>0.25247777211148309</v>
      </c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</row>
    <row r="35" spans="1:24" s="4" customFormat="1" x14ac:dyDescent="0.3">
      <c r="A35" s="10" t="s">
        <v>50</v>
      </c>
      <c r="B35" s="16">
        <v>46000</v>
      </c>
      <c r="C35" s="16">
        <v>46000</v>
      </c>
      <c r="D35" s="16">
        <v>46000</v>
      </c>
      <c r="E35" s="16">
        <v>12200</v>
      </c>
      <c r="F35" s="16">
        <v>12200</v>
      </c>
      <c r="G35" s="16">
        <v>12200</v>
      </c>
      <c r="H35" s="6">
        <f t="shared" si="7"/>
        <v>33800</v>
      </c>
      <c r="I35" s="6">
        <f t="shared" si="8"/>
        <v>33800</v>
      </c>
      <c r="J35" s="38">
        <f t="shared" si="9"/>
        <v>0.26521739130434785</v>
      </c>
      <c r="K35" s="38">
        <f t="shared" si="10"/>
        <v>0.26521739130434785</v>
      </c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</row>
    <row r="36" spans="1:24" s="4" customFormat="1" x14ac:dyDescent="0.3">
      <c r="A36" s="10" t="s">
        <v>51</v>
      </c>
      <c r="B36" s="16">
        <v>0</v>
      </c>
      <c r="C36" s="16">
        <v>2234</v>
      </c>
      <c r="D36" s="16">
        <v>2234</v>
      </c>
      <c r="E36" s="16">
        <v>117</v>
      </c>
      <c r="F36" s="16">
        <v>117</v>
      </c>
      <c r="G36" s="16">
        <v>117</v>
      </c>
      <c r="H36" s="6">
        <f t="shared" si="7"/>
        <v>2117</v>
      </c>
      <c r="I36" s="6">
        <f t="shared" si="8"/>
        <v>2117</v>
      </c>
      <c r="J36" s="38">
        <f t="shared" si="9"/>
        <v>5.2372426141450316E-2</v>
      </c>
      <c r="K36" s="38">
        <f t="shared" si="10"/>
        <v>5.2372426141450316E-2</v>
      </c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</row>
    <row r="37" spans="1:24" s="4" customFormat="1" x14ac:dyDescent="0.3">
      <c r="A37" s="10" t="s">
        <v>52</v>
      </c>
      <c r="B37" s="16">
        <v>6100</v>
      </c>
      <c r="C37" s="16">
        <v>9464</v>
      </c>
      <c r="D37" s="16">
        <v>9464</v>
      </c>
      <c r="E37" s="16">
        <v>2617.9100000000003</v>
      </c>
      <c r="F37" s="16">
        <v>2617.9100000000003</v>
      </c>
      <c r="G37" s="16">
        <v>2617.9100000000003</v>
      </c>
      <c r="H37" s="6">
        <f t="shared" si="7"/>
        <v>6846.09</v>
      </c>
      <c r="I37" s="6">
        <f t="shared" si="8"/>
        <v>6846.09</v>
      </c>
      <c r="J37" s="38">
        <f t="shared" si="9"/>
        <v>0.27661770921386308</v>
      </c>
      <c r="K37" s="38">
        <f t="shared" si="10"/>
        <v>0.27661770921386308</v>
      </c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</row>
    <row r="38" spans="1:24" s="4" customFormat="1" x14ac:dyDescent="0.3">
      <c r="A38" s="10" t="s">
        <v>53</v>
      </c>
      <c r="B38" s="16">
        <v>30500</v>
      </c>
      <c r="C38" s="16">
        <v>32500</v>
      </c>
      <c r="D38" s="16">
        <v>32500</v>
      </c>
      <c r="E38" s="16">
        <v>2952.7000000000003</v>
      </c>
      <c r="F38" s="16">
        <v>2952.7000000000003</v>
      </c>
      <c r="G38" s="16">
        <v>2952.7000000000003</v>
      </c>
      <c r="H38" s="6">
        <f t="shared" si="7"/>
        <v>29547.3</v>
      </c>
      <c r="I38" s="6">
        <f t="shared" si="8"/>
        <v>29547.3</v>
      </c>
      <c r="J38" s="38">
        <f t="shared" si="9"/>
        <v>9.0852307692307704E-2</v>
      </c>
      <c r="K38" s="38">
        <f t="shared" si="10"/>
        <v>9.0852307692307704E-2</v>
      </c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</row>
    <row r="39" spans="1:24" s="4" customFormat="1" x14ac:dyDescent="0.3">
      <c r="A39" s="10" t="s">
        <v>54</v>
      </c>
      <c r="B39" s="16">
        <v>0</v>
      </c>
      <c r="C39" s="16">
        <v>3520</v>
      </c>
      <c r="D39" s="16">
        <v>3520</v>
      </c>
      <c r="E39" s="16">
        <v>2151.5100000000002</v>
      </c>
      <c r="F39" s="16">
        <v>10</v>
      </c>
      <c r="G39" s="16">
        <v>10</v>
      </c>
      <c r="H39" s="6">
        <f t="shared" si="7"/>
        <v>1368.4899999999998</v>
      </c>
      <c r="I39" s="6">
        <f t="shared" si="8"/>
        <v>1368.4899999999998</v>
      </c>
      <c r="J39" s="38">
        <f t="shared" si="9"/>
        <v>2.840909090909091E-3</v>
      </c>
      <c r="K39" s="38">
        <f t="shared" si="10"/>
        <v>2.840909090909091E-3</v>
      </c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</row>
    <row r="40" spans="1:24" s="4" customFormat="1" x14ac:dyDescent="0.3">
      <c r="A40" s="10" t="s">
        <v>55</v>
      </c>
      <c r="B40" s="16">
        <v>12000</v>
      </c>
      <c r="C40" s="16">
        <v>8716</v>
      </c>
      <c r="D40" s="16">
        <v>8716</v>
      </c>
      <c r="E40" s="16">
        <v>3981.24</v>
      </c>
      <c r="F40" s="16">
        <v>3981.24</v>
      </c>
      <c r="G40" s="16">
        <v>3981.24</v>
      </c>
      <c r="H40" s="6">
        <f t="shared" si="7"/>
        <v>4734.76</v>
      </c>
      <c r="I40" s="6">
        <f t="shared" si="8"/>
        <v>4734.76</v>
      </c>
      <c r="J40" s="38">
        <f t="shared" si="9"/>
        <v>0.45677374942634236</v>
      </c>
      <c r="K40" s="38">
        <f t="shared" si="10"/>
        <v>0.45677374942634236</v>
      </c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</row>
    <row r="41" spans="1:24" s="4" customFormat="1" x14ac:dyDescent="0.3">
      <c r="A41" s="10" t="s">
        <v>56</v>
      </c>
      <c r="B41" s="16">
        <v>126109</v>
      </c>
      <c r="C41" s="16">
        <v>119366</v>
      </c>
      <c r="D41" s="16">
        <v>119066</v>
      </c>
      <c r="E41" s="16">
        <v>83590.599999999991</v>
      </c>
      <c r="F41" s="16">
        <v>52344.78</v>
      </c>
      <c r="G41" s="16">
        <v>45885.94</v>
      </c>
      <c r="H41" s="6">
        <f t="shared" si="7"/>
        <v>35475.400000000009</v>
      </c>
      <c r="I41" s="6">
        <f t="shared" si="8"/>
        <v>35775.400000000009</v>
      </c>
      <c r="J41" s="38">
        <f t="shared" si="9"/>
        <v>0.43962827339458788</v>
      </c>
      <c r="K41" s="38">
        <f t="shared" si="10"/>
        <v>0.43852336511234352</v>
      </c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</row>
    <row r="42" spans="1:24" s="4" customFormat="1" x14ac:dyDescent="0.3">
      <c r="A42" s="10" t="s">
        <v>57</v>
      </c>
      <c r="B42" s="16">
        <v>21500</v>
      </c>
      <c r="C42" s="16">
        <v>27370</v>
      </c>
      <c r="D42" s="16">
        <v>27370</v>
      </c>
      <c r="E42" s="16">
        <v>7986.66</v>
      </c>
      <c r="F42" s="16">
        <v>7772.66</v>
      </c>
      <c r="G42" s="16">
        <v>5752.93</v>
      </c>
      <c r="H42" s="6">
        <f t="shared" si="7"/>
        <v>19383.34</v>
      </c>
      <c r="I42" s="6">
        <f t="shared" si="8"/>
        <v>19383.34</v>
      </c>
      <c r="J42" s="38">
        <f t="shared" si="9"/>
        <v>0.28398465473145779</v>
      </c>
      <c r="K42" s="38">
        <f t="shared" si="10"/>
        <v>0.28398465473145779</v>
      </c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</row>
    <row r="43" spans="1:24" s="4" customFormat="1" x14ac:dyDescent="0.3">
      <c r="A43" s="10" t="s">
        <v>58</v>
      </c>
      <c r="B43" s="16">
        <v>200000</v>
      </c>
      <c r="C43" s="16">
        <v>200000</v>
      </c>
      <c r="D43" s="16">
        <v>200000</v>
      </c>
      <c r="E43" s="16">
        <v>105270</v>
      </c>
      <c r="F43" s="16">
        <v>44413.75</v>
      </c>
      <c r="G43" s="16">
        <v>44413.75</v>
      </c>
      <c r="H43" s="6">
        <f t="shared" si="7"/>
        <v>94730</v>
      </c>
      <c r="I43" s="6">
        <f t="shared" si="8"/>
        <v>94730</v>
      </c>
      <c r="J43" s="38">
        <f t="shared" si="9"/>
        <v>0.22206875000000001</v>
      </c>
      <c r="K43" s="38">
        <f t="shared" si="10"/>
        <v>0.22206875000000001</v>
      </c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</row>
    <row r="44" spans="1:24" s="4" customFormat="1" x14ac:dyDescent="0.3">
      <c r="A44" s="10" t="s">
        <v>59</v>
      </c>
      <c r="B44" s="16">
        <v>142800</v>
      </c>
      <c r="C44" s="16">
        <v>197800</v>
      </c>
      <c r="D44" s="16">
        <v>197800</v>
      </c>
      <c r="E44" s="16">
        <v>0</v>
      </c>
      <c r="F44" s="16">
        <v>0</v>
      </c>
      <c r="G44" s="16">
        <v>0</v>
      </c>
      <c r="H44" s="6">
        <f t="shared" si="7"/>
        <v>197800</v>
      </c>
      <c r="I44" s="6">
        <f t="shared" si="8"/>
        <v>197800</v>
      </c>
      <c r="J44" s="38">
        <f t="shared" si="9"/>
        <v>0</v>
      </c>
      <c r="K44" s="38">
        <f t="shared" si="10"/>
        <v>0</v>
      </c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</row>
    <row r="45" spans="1:24" s="4" customFormat="1" x14ac:dyDescent="0.3">
      <c r="A45" s="10" t="s">
        <v>60</v>
      </c>
      <c r="B45" s="16">
        <v>103008</v>
      </c>
      <c r="C45" s="16">
        <v>167049</v>
      </c>
      <c r="D45" s="16">
        <v>142047</v>
      </c>
      <c r="E45" s="16">
        <v>786.45</v>
      </c>
      <c r="F45" s="16">
        <v>786.45</v>
      </c>
      <c r="G45" s="16">
        <v>0</v>
      </c>
      <c r="H45" s="6">
        <f t="shared" si="7"/>
        <v>141260.54999999999</v>
      </c>
      <c r="I45" s="6">
        <f t="shared" si="8"/>
        <v>166262.54999999999</v>
      </c>
      <c r="J45" s="38">
        <f t="shared" si="9"/>
        <v>5.536547762360346E-3</v>
      </c>
      <c r="K45" s="38">
        <f t="shared" si="10"/>
        <v>4.7079000772228515E-3</v>
      </c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</row>
    <row r="46" spans="1:24" s="4" customFormat="1" x14ac:dyDescent="0.3">
      <c r="A46" s="10" t="s">
        <v>61</v>
      </c>
      <c r="B46" s="16">
        <v>18000</v>
      </c>
      <c r="C46" s="16">
        <v>19200</v>
      </c>
      <c r="D46" s="16">
        <v>19200</v>
      </c>
      <c r="E46" s="16">
        <v>1364.58</v>
      </c>
      <c r="F46" s="16">
        <v>1101.1500000000001</v>
      </c>
      <c r="G46" s="16">
        <v>1025.8200000000002</v>
      </c>
      <c r="H46" s="6">
        <f t="shared" si="7"/>
        <v>17835.419999999998</v>
      </c>
      <c r="I46" s="6">
        <f t="shared" si="8"/>
        <v>17835.419999999998</v>
      </c>
      <c r="J46" s="38">
        <f t="shared" si="9"/>
        <v>5.7351562500000001E-2</v>
      </c>
      <c r="K46" s="38">
        <f t="shared" si="10"/>
        <v>5.7351562500000001E-2</v>
      </c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</row>
    <row r="47" spans="1:24" s="4" customFormat="1" x14ac:dyDescent="0.3">
      <c r="A47" s="10" t="s">
        <v>62</v>
      </c>
      <c r="B47" s="16">
        <v>1062503</v>
      </c>
      <c r="C47" s="16">
        <v>644389</v>
      </c>
      <c r="D47" s="16">
        <v>644389</v>
      </c>
      <c r="E47" s="16">
        <v>152130.01999999999</v>
      </c>
      <c r="F47" s="16">
        <v>18096.64</v>
      </c>
      <c r="G47" s="16">
        <v>18096.64</v>
      </c>
      <c r="H47" s="6">
        <f t="shared" si="7"/>
        <v>492258.98</v>
      </c>
      <c r="I47" s="6">
        <f t="shared" si="8"/>
        <v>492258.98</v>
      </c>
      <c r="J47" s="38">
        <f t="shared" si="9"/>
        <v>2.8083409245036769E-2</v>
      </c>
      <c r="K47" s="38">
        <f t="shared" si="10"/>
        <v>2.8083409245036769E-2</v>
      </c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</row>
    <row r="48" spans="1:24" s="4" customFormat="1" x14ac:dyDescent="0.3">
      <c r="A48" s="10" t="s">
        <v>63</v>
      </c>
      <c r="B48" s="16">
        <v>0</v>
      </c>
      <c r="C48" s="16">
        <v>771</v>
      </c>
      <c r="D48" s="16">
        <v>771</v>
      </c>
      <c r="E48" s="16">
        <v>770.94</v>
      </c>
      <c r="F48" s="16">
        <v>770.94</v>
      </c>
      <c r="G48" s="16">
        <v>770.94</v>
      </c>
      <c r="H48" s="6">
        <f t="shared" si="7"/>
        <v>5.999999999994543E-2</v>
      </c>
      <c r="I48" s="6">
        <f t="shared" si="8"/>
        <v>5.999999999994543E-2</v>
      </c>
      <c r="J48" s="38">
        <f t="shared" si="9"/>
        <v>0.99992217898832692</v>
      </c>
      <c r="K48" s="38">
        <f t="shared" si="10"/>
        <v>0.99992217898832692</v>
      </c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</row>
    <row r="49" spans="1:24" s="4" customFormat="1" x14ac:dyDescent="0.3">
      <c r="A49" s="10" t="s">
        <v>64</v>
      </c>
      <c r="B49" s="16">
        <v>0</v>
      </c>
      <c r="C49" s="16">
        <v>4944</v>
      </c>
      <c r="D49" s="16">
        <v>4944</v>
      </c>
      <c r="E49" s="16">
        <v>4744</v>
      </c>
      <c r="F49" s="16">
        <v>4744</v>
      </c>
      <c r="G49" s="16">
        <v>4744</v>
      </c>
      <c r="H49" s="6">
        <f t="shared" si="7"/>
        <v>200</v>
      </c>
      <c r="I49" s="6">
        <f t="shared" si="8"/>
        <v>200</v>
      </c>
      <c r="J49" s="38">
        <f t="shared" si="9"/>
        <v>0.95954692556634302</v>
      </c>
      <c r="K49" s="38">
        <f t="shared" si="10"/>
        <v>0.95954692556634302</v>
      </c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</row>
    <row r="50" spans="1:24" s="4" customFormat="1" x14ac:dyDescent="0.3">
      <c r="A50" s="10" t="s">
        <v>65</v>
      </c>
      <c r="B50" s="16">
        <v>0</v>
      </c>
      <c r="C50" s="16">
        <v>2264</v>
      </c>
      <c r="D50" s="16">
        <v>2264</v>
      </c>
      <c r="E50" s="16">
        <v>1918.24</v>
      </c>
      <c r="F50" s="16">
        <v>1918.24</v>
      </c>
      <c r="G50" s="16">
        <v>1918.24</v>
      </c>
      <c r="H50" s="6">
        <f t="shared" si="7"/>
        <v>345.76</v>
      </c>
      <c r="I50" s="6">
        <f t="shared" si="8"/>
        <v>345.76</v>
      </c>
      <c r="J50" s="38">
        <f t="shared" si="9"/>
        <v>0.84727915194346293</v>
      </c>
      <c r="K50" s="38">
        <f t="shared" si="10"/>
        <v>0.84727915194346293</v>
      </c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</row>
    <row r="51" spans="1:24" s="4" customFormat="1" x14ac:dyDescent="0.3">
      <c r="A51" s="10" t="s">
        <v>66</v>
      </c>
      <c r="B51" s="16">
        <v>0</v>
      </c>
      <c r="C51" s="16">
        <v>2132</v>
      </c>
      <c r="D51" s="16">
        <v>2132</v>
      </c>
      <c r="E51" s="16">
        <v>2129.71</v>
      </c>
      <c r="F51" s="16">
        <v>2129.71</v>
      </c>
      <c r="G51" s="16">
        <v>2129.71</v>
      </c>
      <c r="H51" s="6">
        <f t="shared" si="7"/>
        <v>2.2899999999999636</v>
      </c>
      <c r="I51" s="6">
        <f t="shared" si="8"/>
        <v>2.2899999999999636</v>
      </c>
      <c r="J51" s="38">
        <f t="shared" si="9"/>
        <v>0.99892589118198871</v>
      </c>
      <c r="K51" s="38">
        <f t="shared" si="10"/>
        <v>0.99892589118198871</v>
      </c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</row>
    <row r="52" spans="1:24" s="4" customFormat="1" x14ac:dyDescent="0.3">
      <c r="A52" s="10" t="s">
        <v>67</v>
      </c>
      <c r="B52" s="16">
        <v>0</v>
      </c>
      <c r="C52" s="16">
        <v>165657</v>
      </c>
      <c r="D52" s="16">
        <v>165657</v>
      </c>
      <c r="E52" s="16">
        <v>138993.32999999999</v>
      </c>
      <c r="F52" s="16">
        <v>97798.33</v>
      </c>
      <c r="G52" s="16">
        <v>97798.33</v>
      </c>
      <c r="H52" s="6">
        <f t="shared" si="7"/>
        <v>26663.670000000013</v>
      </c>
      <c r="I52" s="6">
        <f t="shared" si="8"/>
        <v>26663.670000000013</v>
      </c>
      <c r="J52" s="38">
        <f t="shared" si="9"/>
        <v>0.59036641977097259</v>
      </c>
      <c r="K52" s="38">
        <f t="shared" si="10"/>
        <v>0.59036641977097259</v>
      </c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</row>
    <row r="53" spans="1:24" s="4" customFormat="1" x14ac:dyDescent="0.3">
      <c r="A53" s="10" t="s">
        <v>68</v>
      </c>
      <c r="B53" s="16">
        <v>0</v>
      </c>
      <c r="C53" s="16">
        <v>104788</v>
      </c>
      <c r="D53" s="16">
        <v>104788</v>
      </c>
      <c r="E53" s="16">
        <v>14906.09</v>
      </c>
      <c r="F53" s="16">
        <v>746.46</v>
      </c>
      <c r="G53" s="16">
        <v>746.46</v>
      </c>
      <c r="H53" s="6">
        <f t="shared" si="7"/>
        <v>89881.91</v>
      </c>
      <c r="I53" s="6">
        <f t="shared" si="8"/>
        <v>89881.91</v>
      </c>
      <c r="J53" s="39">
        <f t="shared" si="9"/>
        <v>7.1235255945337255E-3</v>
      </c>
      <c r="K53" s="39">
        <f t="shared" si="10"/>
        <v>7.1235255945337255E-3</v>
      </c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</row>
    <row r="54" spans="1:24" s="34" customFormat="1" x14ac:dyDescent="0.3">
      <c r="A54" s="44" t="s">
        <v>28</v>
      </c>
      <c r="B54" s="42">
        <f>SUM(B55:B92)</f>
        <v>171226</v>
      </c>
      <c r="C54" s="42">
        <f t="shared" ref="C54:I54" si="11">SUM(C55:C92)</f>
        <v>187007</v>
      </c>
      <c r="D54" s="42">
        <f t="shared" si="11"/>
        <v>170797</v>
      </c>
      <c r="E54" s="42">
        <f t="shared" si="11"/>
        <v>33130.479999999996</v>
      </c>
      <c r="F54" s="42">
        <f t="shared" si="11"/>
        <v>30372.73</v>
      </c>
      <c r="G54" s="42">
        <f t="shared" si="11"/>
        <v>26910.980000000003</v>
      </c>
      <c r="H54" s="42">
        <f t="shared" si="11"/>
        <v>137666.52000000002</v>
      </c>
      <c r="I54" s="42">
        <f t="shared" si="11"/>
        <v>153876.51999999999</v>
      </c>
      <c r="J54" s="46">
        <f>F54/D54</f>
        <v>0.17782941152362161</v>
      </c>
      <c r="K54" s="46">
        <f>F54/C54</f>
        <v>0.16241493633928142</v>
      </c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</row>
    <row r="55" spans="1:24" s="4" customFormat="1" x14ac:dyDescent="0.3">
      <c r="A55" s="10" t="s">
        <v>69</v>
      </c>
      <c r="B55" s="16">
        <v>10808</v>
      </c>
      <c r="C55" s="16">
        <v>10493</v>
      </c>
      <c r="D55" s="16">
        <v>9485</v>
      </c>
      <c r="E55" s="16">
        <v>3919.0299999999997</v>
      </c>
      <c r="F55" s="16">
        <v>3760.1299999999997</v>
      </c>
      <c r="G55" s="16">
        <v>3122.18</v>
      </c>
      <c r="H55" s="6">
        <f t="shared" ref="H55" si="12">D55-E55</f>
        <v>5565.97</v>
      </c>
      <c r="I55" s="6">
        <f t="shared" ref="I55" si="13">C55-E55</f>
        <v>6573.97</v>
      </c>
      <c r="J55" s="38">
        <f t="shared" ref="J55" si="14">F55/D55</f>
        <v>0.3964290985767</v>
      </c>
      <c r="K55" s="38">
        <f t="shared" ref="K55" si="15">F55/C55</f>
        <v>0.35834651672543599</v>
      </c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</row>
    <row r="56" spans="1:24" s="4" customFormat="1" x14ac:dyDescent="0.3">
      <c r="A56" s="10" t="s">
        <v>70</v>
      </c>
      <c r="B56" s="16">
        <v>3600</v>
      </c>
      <c r="C56" s="16">
        <v>4115</v>
      </c>
      <c r="D56" s="16">
        <v>4115</v>
      </c>
      <c r="E56" s="16">
        <v>2323.21</v>
      </c>
      <c r="F56" s="16">
        <v>2247.61</v>
      </c>
      <c r="G56" s="16">
        <v>2008.21</v>
      </c>
      <c r="H56" s="6">
        <f t="shared" ref="H56:H92" si="16">D56-E56</f>
        <v>1791.79</v>
      </c>
      <c r="I56" s="6">
        <f t="shared" ref="I56:I92" si="17">C56-E56</f>
        <v>1791.79</v>
      </c>
      <c r="J56" s="38">
        <f t="shared" ref="J56:J92" si="18">F56/D56</f>
        <v>0.54619927095990284</v>
      </c>
      <c r="K56" s="38">
        <f t="shared" ref="K56:K92" si="19">F56/C56</f>
        <v>0.54619927095990284</v>
      </c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</row>
    <row r="57" spans="1:24" s="4" customFormat="1" x14ac:dyDescent="0.3">
      <c r="A57" s="10" t="s">
        <v>71</v>
      </c>
      <c r="B57" s="16">
        <v>500</v>
      </c>
      <c r="C57" s="16">
        <v>1000</v>
      </c>
      <c r="D57" s="16">
        <v>750</v>
      </c>
      <c r="E57" s="16">
        <v>347.75</v>
      </c>
      <c r="F57" s="16">
        <v>347.75</v>
      </c>
      <c r="G57" s="16">
        <v>0</v>
      </c>
      <c r="H57" s="6">
        <f t="shared" si="16"/>
        <v>402.25</v>
      </c>
      <c r="I57" s="6">
        <f t="shared" si="17"/>
        <v>652.25</v>
      </c>
      <c r="J57" s="38">
        <f t="shared" si="18"/>
        <v>0.46366666666666667</v>
      </c>
      <c r="K57" s="38">
        <f t="shared" si="19"/>
        <v>0.34775</v>
      </c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</row>
    <row r="58" spans="1:24" s="4" customFormat="1" x14ac:dyDescent="0.3">
      <c r="A58" s="10" t="s">
        <v>72</v>
      </c>
      <c r="B58" s="16">
        <v>320</v>
      </c>
      <c r="C58" s="16">
        <v>320</v>
      </c>
      <c r="D58" s="16">
        <v>320</v>
      </c>
      <c r="E58" s="16">
        <v>0</v>
      </c>
      <c r="F58" s="16">
        <v>0</v>
      </c>
      <c r="G58" s="16">
        <v>0</v>
      </c>
      <c r="H58" s="6">
        <f t="shared" si="16"/>
        <v>320</v>
      </c>
      <c r="I58" s="6">
        <f t="shared" si="17"/>
        <v>320</v>
      </c>
      <c r="J58" s="38">
        <f t="shared" si="18"/>
        <v>0</v>
      </c>
      <c r="K58" s="38">
        <f t="shared" si="19"/>
        <v>0</v>
      </c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</row>
    <row r="59" spans="1:24" s="4" customFormat="1" x14ac:dyDescent="0.3">
      <c r="A59" s="10" t="s">
        <v>73</v>
      </c>
      <c r="B59" s="16">
        <v>10000</v>
      </c>
      <c r="C59" s="16">
        <v>10000</v>
      </c>
      <c r="D59" s="16">
        <v>9000</v>
      </c>
      <c r="E59" s="16">
        <v>372.36</v>
      </c>
      <c r="F59" s="16">
        <v>0</v>
      </c>
      <c r="G59" s="16">
        <v>0</v>
      </c>
      <c r="H59" s="6">
        <f t="shared" si="16"/>
        <v>8627.64</v>
      </c>
      <c r="I59" s="6">
        <f t="shared" si="17"/>
        <v>9627.64</v>
      </c>
      <c r="J59" s="38">
        <f t="shared" si="18"/>
        <v>0</v>
      </c>
      <c r="K59" s="38">
        <f t="shared" si="19"/>
        <v>0</v>
      </c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</row>
    <row r="60" spans="1:24" s="4" customFormat="1" x14ac:dyDescent="0.3">
      <c r="A60" s="10" t="s">
        <v>74</v>
      </c>
      <c r="B60" s="16">
        <v>15000</v>
      </c>
      <c r="C60" s="16">
        <v>17900</v>
      </c>
      <c r="D60" s="16">
        <v>14150</v>
      </c>
      <c r="E60" s="16">
        <v>1860.36</v>
      </c>
      <c r="F60" s="16">
        <v>1860.36</v>
      </c>
      <c r="G60" s="16">
        <v>1860.36</v>
      </c>
      <c r="H60" s="6">
        <f t="shared" si="16"/>
        <v>12289.64</v>
      </c>
      <c r="I60" s="6">
        <f t="shared" si="17"/>
        <v>16039.64</v>
      </c>
      <c r="J60" s="38">
        <f t="shared" si="18"/>
        <v>0.13147420494699646</v>
      </c>
      <c r="K60" s="38">
        <f t="shared" si="19"/>
        <v>0.10393072625698324</v>
      </c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</row>
    <row r="61" spans="1:24" s="4" customFormat="1" x14ac:dyDescent="0.3">
      <c r="A61" s="10" t="s">
        <v>75</v>
      </c>
      <c r="B61" s="16">
        <v>10000</v>
      </c>
      <c r="C61" s="16">
        <v>12300</v>
      </c>
      <c r="D61" s="16">
        <v>9798</v>
      </c>
      <c r="E61" s="16">
        <v>928.57</v>
      </c>
      <c r="F61" s="16">
        <v>928.57</v>
      </c>
      <c r="G61" s="16">
        <v>928.57</v>
      </c>
      <c r="H61" s="6">
        <f t="shared" si="16"/>
        <v>8869.43</v>
      </c>
      <c r="I61" s="6">
        <f t="shared" si="17"/>
        <v>11371.43</v>
      </c>
      <c r="J61" s="38">
        <f t="shared" si="18"/>
        <v>9.4771381914676475E-2</v>
      </c>
      <c r="K61" s="38">
        <f t="shared" si="19"/>
        <v>7.5493495934959354E-2</v>
      </c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</row>
    <row r="62" spans="1:24" s="4" customFormat="1" x14ac:dyDescent="0.3">
      <c r="A62" s="10" t="s">
        <v>76</v>
      </c>
      <c r="B62" s="16">
        <v>800</v>
      </c>
      <c r="C62" s="16">
        <v>800</v>
      </c>
      <c r="D62" s="16">
        <v>600</v>
      </c>
      <c r="E62" s="16">
        <v>0</v>
      </c>
      <c r="F62" s="16">
        <v>0</v>
      </c>
      <c r="G62" s="16">
        <v>0</v>
      </c>
      <c r="H62" s="6">
        <f t="shared" si="16"/>
        <v>600</v>
      </c>
      <c r="I62" s="6">
        <f t="shared" si="17"/>
        <v>800</v>
      </c>
      <c r="J62" s="38">
        <f t="shared" si="18"/>
        <v>0</v>
      </c>
      <c r="K62" s="38">
        <f t="shared" si="19"/>
        <v>0</v>
      </c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</row>
    <row r="63" spans="1:24" s="4" customFormat="1" x14ac:dyDescent="0.3">
      <c r="A63" s="10" t="s">
        <v>77</v>
      </c>
      <c r="B63" s="16">
        <v>8500</v>
      </c>
      <c r="C63" s="16">
        <v>5700</v>
      </c>
      <c r="D63" s="16">
        <v>5700</v>
      </c>
      <c r="E63" s="16">
        <v>710.1</v>
      </c>
      <c r="F63" s="16">
        <v>222.1</v>
      </c>
      <c r="G63" s="16">
        <v>222.1</v>
      </c>
      <c r="H63" s="6">
        <f t="shared" si="16"/>
        <v>4989.8999999999996</v>
      </c>
      <c r="I63" s="6">
        <f t="shared" si="17"/>
        <v>4989.8999999999996</v>
      </c>
      <c r="J63" s="38">
        <f t="shared" si="18"/>
        <v>3.8964912280701751E-2</v>
      </c>
      <c r="K63" s="38">
        <f t="shared" si="19"/>
        <v>3.8964912280701751E-2</v>
      </c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</row>
    <row r="64" spans="1:24" s="4" customFormat="1" x14ac:dyDescent="0.3">
      <c r="A64" s="10" t="s">
        <v>78</v>
      </c>
      <c r="B64" s="16">
        <v>6000</v>
      </c>
      <c r="C64" s="16">
        <v>6100</v>
      </c>
      <c r="D64" s="16">
        <v>6100</v>
      </c>
      <c r="E64" s="16">
        <v>766.91</v>
      </c>
      <c r="F64" s="16">
        <v>766.91</v>
      </c>
      <c r="G64" s="16">
        <v>680.13</v>
      </c>
      <c r="H64" s="6">
        <f t="shared" si="16"/>
        <v>5333.09</v>
      </c>
      <c r="I64" s="6">
        <f t="shared" si="17"/>
        <v>5333.09</v>
      </c>
      <c r="J64" s="38">
        <f t="shared" si="18"/>
        <v>0.12572295081967214</v>
      </c>
      <c r="K64" s="38">
        <f t="shared" si="19"/>
        <v>0.12572295081967214</v>
      </c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</row>
    <row r="65" spans="1:24" s="4" customFormat="1" x14ac:dyDescent="0.3">
      <c r="A65" s="10" t="s">
        <v>79</v>
      </c>
      <c r="B65" s="16">
        <v>2000</v>
      </c>
      <c r="C65" s="16">
        <v>2000</v>
      </c>
      <c r="D65" s="16">
        <v>2000</v>
      </c>
      <c r="E65" s="16">
        <v>348.18</v>
      </c>
      <c r="F65" s="16">
        <v>348.18</v>
      </c>
      <c r="G65" s="16">
        <v>348.18</v>
      </c>
      <c r="H65" s="6">
        <f t="shared" si="16"/>
        <v>1651.82</v>
      </c>
      <c r="I65" s="6">
        <f t="shared" si="17"/>
        <v>1651.82</v>
      </c>
      <c r="J65" s="38">
        <f t="shared" si="18"/>
        <v>0.17408999999999999</v>
      </c>
      <c r="K65" s="38">
        <f t="shared" si="19"/>
        <v>0.17408999999999999</v>
      </c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</row>
    <row r="66" spans="1:24" s="4" customFormat="1" x14ac:dyDescent="0.3">
      <c r="A66" s="10" t="s">
        <v>80</v>
      </c>
      <c r="B66" s="16">
        <v>0</v>
      </c>
      <c r="C66" s="16">
        <v>10</v>
      </c>
      <c r="D66" s="16">
        <v>10</v>
      </c>
      <c r="E66" s="16">
        <v>6.63</v>
      </c>
      <c r="F66" s="16">
        <v>6.63</v>
      </c>
      <c r="G66" s="16">
        <v>6.63</v>
      </c>
      <c r="H66" s="6">
        <f t="shared" si="16"/>
        <v>3.37</v>
      </c>
      <c r="I66" s="6">
        <f t="shared" si="17"/>
        <v>3.37</v>
      </c>
      <c r="J66" s="38">
        <f t="shared" si="18"/>
        <v>0.66300000000000003</v>
      </c>
      <c r="K66" s="38">
        <f t="shared" si="19"/>
        <v>0.66300000000000003</v>
      </c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</row>
    <row r="67" spans="1:24" s="4" customFormat="1" x14ac:dyDescent="0.3">
      <c r="A67" s="10" t="s">
        <v>81</v>
      </c>
      <c r="B67" s="16">
        <v>700</v>
      </c>
      <c r="C67" s="16">
        <v>796</v>
      </c>
      <c r="D67" s="16">
        <v>796</v>
      </c>
      <c r="E67" s="16">
        <v>0</v>
      </c>
      <c r="F67" s="16">
        <v>0</v>
      </c>
      <c r="G67" s="16">
        <v>0</v>
      </c>
      <c r="H67" s="6">
        <f t="shared" si="16"/>
        <v>796</v>
      </c>
      <c r="I67" s="6">
        <f t="shared" si="17"/>
        <v>796</v>
      </c>
      <c r="J67" s="38">
        <f t="shared" si="18"/>
        <v>0</v>
      </c>
      <c r="K67" s="38">
        <f t="shared" si="19"/>
        <v>0</v>
      </c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</row>
    <row r="68" spans="1:24" s="4" customFormat="1" x14ac:dyDescent="0.3">
      <c r="A68" s="10" t="s">
        <v>82</v>
      </c>
      <c r="B68" s="16">
        <v>500</v>
      </c>
      <c r="C68" s="16">
        <v>500</v>
      </c>
      <c r="D68" s="16">
        <v>500</v>
      </c>
      <c r="E68" s="16">
        <v>0</v>
      </c>
      <c r="F68" s="16">
        <v>0</v>
      </c>
      <c r="G68" s="16">
        <v>0</v>
      </c>
      <c r="H68" s="6">
        <f t="shared" si="16"/>
        <v>500</v>
      </c>
      <c r="I68" s="6">
        <f t="shared" si="17"/>
        <v>500</v>
      </c>
      <c r="J68" s="38">
        <f t="shared" si="18"/>
        <v>0</v>
      </c>
      <c r="K68" s="38">
        <f t="shared" si="19"/>
        <v>0</v>
      </c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</row>
    <row r="69" spans="1:24" s="4" customFormat="1" x14ac:dyDescent="0.3">
      <c r="A69" s="10" t="s">
        <v>83</v>
      </c>
      <c r="B69" s="16">
        <v>2004</v>
      </c>
      <c r="C69" s="16">
        <v>5449</v>
      </c>
      <c r="D69" s="16">
        <v>5449</v>
      </c>
      <c r="E69" s="16">
        <v>2663.46</v>
      </c>
      <c r="F69" s="16">
        <v>2293.2399999999998</v>
      </c>
      <c r="G69" s="16">
        <v>1802.1100000000001</v>
      </c>
      <c r="H69" s="6">
        <f t="shared" si="16"/>
        <v>2785.54</v>
      </c>
      <c r="I69" s="6">
        <f t="shared" si="17"/>
        <v>2785.54</v>
      </c>
      <c r="J69" s="38">
        <f t="shared" si="18"/>
        <v>0.42085520278950261</v>
      </c>
      <c r="K69" s="38">
        <f t="shared" si="19"/>
        <v>0.42085520278950261</v>
      </c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</row>
    <row r="70" spans="1:24" s="4" customFormat="1" x14ac:dyDescent="0.3">
      <c r="A70" s="10" t="s">
        <v>134</v>
      </c>
      <c r="B70" s="16">
        <v>0</v>
      </c>
      <c r="C70" s="16">
        <v>67</v>
      </c>
      <c r="D70" s="16">
        <v>67</v>
      </c>
      <c r="E70" s="16">
        <v>0</v>
      </c>
      <c r="F70" s="16">
        <v>0</v>
      </c>
      <c r="G70" s="16">
        <v>0</v>
      </c>
      <c r="H70" s="6">
        <f t="shared" si="16"/>
        <v>67</v>
      </c>
      <c r="I70" s="6">
        <f t="shared" si="17"/>
        <v>67</v>
      </c>
      <c r="J70" s="38">
        <f t="shared" si="18"/>
        <v>0</v>
      </c>
      <c r="K70" s="38">
        <f t="shared" si="19"/>
        <v>0</v>
      </c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</row>
    <row r="71" spans="1:24" s="4" customFormat="1" x14ac:dyDescent="0.3">
      <c r="A71" s="10" t="s">
        <v>84</v>
      </c>
      <c r="B71" s="16">
        <v>0</v>
      </c>
      <c r="C71" s="16">
        <v>509</v>
      </c>
      <c r="D71" s="16">
        <v>509</v>
      </c>
      <c r="E71" s="16">
        <v>443.12</v>
      </c>
      <c r="F71" s="16">
        <v>443.12</v>
      </c>
      <c r="G71" s="16">
        <v>443.12</v>
      </c>
      <c r="H71" s="6">
        <f t="shared" si="16"/>
        <v>65.88</v>
      </c>
      <c r="I71" s="6">
        <f t="shared" si="17"/>
        <v>65.88</v>
      </c>
      <c r="J71" s="38">
        <f t="shared" si="18"/>
        <v>0.87056974459724956</v>
      </c>
      <c r="K71" s="38">
        <f t="shared" si="19"/>
        <v>0.87056974459724956</v>
      </c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</row>
    <row r="72" spans="1:24" s="4" customFormat="1" x14ac:dyDescent="0.3">
      <c r="A72" s="10" t="s">
        <v>85</v>
      </c>
      <c r="B72" s="16">
        <v>1000</v>
      </c>
      <c r="C72" s="16">
        <v>1850</v>
      </c>
      <c r="D72" s="16">
        <v>1850</v>
      </c>
      <c r="E72" s="16">
        <v>667.04</v>
      </c>
      <c r="F72" s="16">
        <v>613.54</v>
      </c>
      <c r="G72" s="16">
        <v>613.54</v>
      </c>
      <c r="H72" s="6">
        <f t="shared" si="16"/>
        <v>1182.96</v>
      </c>
      <c r="I72" s="6">
        <f t="shared" si="17"/>
        <v>1182.96</v>
      </c>
      <c r="J72" s="38">
        <f t="shared" si="18"/>
        <v>0.33164324324324324</v>
      </c>
      <c r="K72" s="38">
        <f t="shared" si="19"/>
        <v>0.33164324324324324</v>
      </c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</row>
    <row r="73" spans="1:24" s="4" customFormat="1" x14ac:dyDescent="0.3">
      <c r="A73" s="10" t="s">
        <v>86</v>
      </c>
      <c r="B73" s="16">
        <v>0</v>
      </c>
      <c r="C73" s="16">
        <v>57</v>
      </c>
      <c r="D73" s="16">
        <v>57</v>
      </c>
      <c r="E73" s="16">
        <v>0</v>
      </c>
      <c r="F73" s="16">
        <v>0</v>
      </c>
      <c r="G73" s="16">
        <v>0</v>
      </c>
      <c r="H73" s="6">
        <f t="shared" si="16"/>
        <v>57</v>
      </c>
      <c r="I73" s="6">
        <f t="shared" si="17"/>
        <v>57</v>
      </c>
      <c r="J73" s="38">
        <f t="shared" si="18"/>
        <v>0</v>
      </c>
      <c r="K73" s="38">
        <f t="shared" si="19"/>
        <v>0</v>
      </c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</row>
    <row r="74" spans="1:24" s="4" customFormat="1" x14ac:dyDescent="0.3">
      <c r="A74" s="10" t="s">
        <v>87</v>
      </c>
      <c r="B74" s="16">
        <v>500</v>
      </c>
      <c r="C74" s="16">
        <v>538</v>
      </c>
      <c r="D74" s="16">
        <v>538</v>
      </c>
      <c r="E74" s="16">
        <v>196.44</v>
      </c>
      <c r="F74" s="16">
        <v>142.94</v>
      </c>
      <c r="G74" s="16">
        <v>142.94</v>
      </c>
      <c r="H74" s="6">
        <f t="shared" si="16"/>
        <v>341.56</v>
      </c>
      <c r="I74" s="6">
        <f t="shared" si="17"/>
        <v>341.56</v>
      </c>
      <c r="J74" s="38">
        <f t="shared" si="18"/>
        <v>0.26568773234200743</v>
      </c>
      <c r="K74" s="38">
        <f t="shared" si="19"/>
        <v>0.26568773234200743</v>
      </c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:24" s="4" customFormat="1" x14ac:dyDescent="0.3">
      <c r="A75" s="10" t="s">
        <v>88</v>
      </c>
      <c r="B75" s="16">
        <v>2500</v>
      </c>
      <c r="C75" s="16">
        <v>2500</v>
      </c>
      <c r="D75" s="16">
        <v>2500</v>
      </c>
      <c r="E75" s="16">
        <v>0</v>
      </c>
      <c r="F75" s="16">
        <v>0</v>
      </c>
      <c r="G75" s="16">
        <v>0</v>
      </c>
      <c r="H75" s="6">
        <f t="shared" si="16"/>
        <v>2500</v>
      </c>
      <c r="I75" s="6">
        <f t="shared" si="17"/>
        <v>2500</v>
      </c>
      <c r="J75" s="38">
        <f t="shared" si="18"/>
        <v>0</v>
      </c>
      <c r="K75" s="38">
        <f t="shared" si="19"/>
        <v>0</v>
      </c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</row>
    <row r="76" spans="1:24" s="4" customFormat="1" x14ac:dyDescent="0.3">
      <c r="A76" s="10" t="s">
        <v>89</v>
      </c>
      <c r="B76" s="16">
        <v>490</v>
      </c>
      <c r="C76" s="16">
        <v>490</v>
      </c>
      <c r="D76" s="16">
        <v>490</v>
      </c>
      <c r="E76" s="16">
        <v>35.04</v>
      </c>
      <c r="F76" s="16">
        <v>35.04</v>
      </c>
      <c r="G76" s="16">
        <v>35.04</v>
      </c>
      <c r="H76" s="6">
        <f t="shared" si="16"/>
        <v>454.96</v>
      </c>
      <c r="I76" s="6">
        <f t="shared" si="17"/>
        <v>454.96</v>
      </c>
      <c r="J76" s="38">
        <f t="shared" si="18"/>
        <v>7.1510204081632653E-2</v>
      </c>
      <c r="K76" s="38">
        <f t="shared" si="19"/>
        <v>7.1510204081632653E-2</v>
      </c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</row>
    <row r="77" spans="1:24" s="4" customFormat="1" x14ac:dyDescent="0.3">
      <c r="A77" s="10" t="s">
        <v>90</v>
      </c>
      <c r="B77" s="16">
        <v>59000</v>
      </c>
      <c r="C77" s="16">
        <v>50939</v>
      </c>
      <c r="D77" s="16">
        <v>45939</v>
      </c>
      <c r="E77" s="16">
        <v>857.81000000000006</v>
      </c>
      <c r="F77" s="16">
        <v>729.47</v>
      </c>
      <c r="G77" s="16">
        <v>541.79</v>
      </c>
      <c r="H77" s="6">
        <f t="shared" si="16"/>
        <v>45081.19</v>
      </c>
      <c r="I77" s="6">
        <f t="shared" si="17"/>
        <v>50081.19</v>
      </c>
      <c r="J77" s="38">
        <f t="shared" si="18"/>
        <v>1.5879100546376718E-2</v>
      </c>
      <c r="K77" s="38">
        <f t="shared" si="19"/>
        <v>1.4320461728734369E-2</v>
      </c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</row>
    <row r="78" spans="1:24" s="4" customFormat="1" x14ac:dyDescent="0.3">
      <c r="A78" s="10" t="s">
        <v>91</v>
      </c>
      <c r="B78" s="16">
        <v>3000</v>
      </c>
      <c r="C78" s="16">
        <v>3410</v>
      </c>
      <c r="D78" s="16">
        <v>3410</v>
      </c>
      <c r="E78" s="16">
        <v>301.53999999999996</v>
      </c>
      <c r="F78" s="16">
        <v>116.43</v>
      </c>
      <c r="G78" s="16">
        <v>116.43</v>
      </c>
      <c r="H78" s="6">
        <f t="shared" si="16"/>
        <v>3108.46</v>
      </c>
      <c r="I78" s="6">
        <f t="shared" si="17"/>
        <v>3108.46</v>
      </c>
      <c r="J78" s="38">
        <f t="shared" si="18"/>
        <v>3.4143695014662759E-2</v>
      </c>
      <c r="K78" s="38">
        <f t="shared" si="19"/>
        <v>3.4143695014662759E-2</v>
      </c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</row>
    <row r="79" spans="1:24" s="4" customFormat="1" x14ac:dyDescent="0.3">
      <c r="A79" s="10" t="s">
        <v>92</v>
      </c>
      <c r="B79" s="16">
        <v>1500</v>
      </c>
      <c r="C79" s="16">
        <v>2030</v>
      </c>
      <c r="D79" s="16">
        <v>2030</v>
      </c>
      <c r="E79" s="16">
        <v>656.94</v>
      </c>
      <c r="F79" s="16">
        <v>656.94</v>
      </c>
      <c r="G79" s="16">
        <v>355.27</v>
      </c>
      <c r="H79" s="6">
        <f t="shared" si="16"/>
        <v>1373.06</v>
      </c>
      <c r="I79" s="6">
        <f t="shared" si="17"/>
        <v>1373.06</v>
      </c>
      <c r="J79" s="38">
        <f t="shared" si="18"/>
        <v>0.32361576354679805</v>
      </c>
      <c r="K79" s="38">
        <f t="shared" si="19"/>
        <v>0.32361576354679805</v>
      </c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</row>
    <row r="80" spans="1:24" s="4" customFormat="1" x14ac:dyDescent="0.3">
      <c r="A80" s="10" t="s">
        <v>93</v>
      </c>
      <c r="B80" s="16">
        <v>8004</v>
      </c>
      <c r="C80" s="16">
        <v>11404</v>
      </c>
      <c r="D80" s="16">
        <v>11404</v>
      </c>
      <c r="E80" s="16">
        <v>3970.78</v>
      </c>
      <c r="F80" s="16">
        <v>3831.9500000000003</v>
      </c>
      <c r="G80" s="16">
        <v>3831.9500000000003</v>
      </c>
      <c r="H80" s="6">
        <f t="shared" si="16"/>
        <v>7433.2199999999993</v>
      </c>
      <c r="I80" s="6">
        <f t="shared" si="17"/>
        <v>7433.2199999999993</v>
      </c>
      <c r="J80" s="38">
        <f t="shared" si="18"/>
        <v>0.33601806383725014</v>
      </c>
      <c r="K80" s="38">
        <f t="shared" si="19"/>
        <v>0.33601806383725014</v>
      </c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</row>
    <row r="81" spans="1:24" s="4" customFormat="1" x14ac:dyDescent="0.3">
      <c r="A81" s="10" t="s">
        <v>94</v>
      </c>
      <c r="B81" s="16">
        <v>19500</v>
      </c>
      <c r="C81" s="16">
        <v>18111</v>
      </c>
      <c r="D81" s="16">
        <v>15611</v>
      </c>
      <c r="E81" s="16">
        <v>1949.48</v>
      </c>
      <c r="F81" s="16">
        <v>1943.7</v>
      </c>
      <c r="G81" s="16">
        <v>1578.67</v>
      </c>
      <c r="H81" s="6">
        <f t="shared" si="16"/>
        <v>13661.52</v>
      </c>
      <c r="I81" s="6">
        <f t="shared" si="17"/>
        <v>16161.52</v>
      </c>
      <c r="J81" s="38">
        <f t="shared" si="18"/>
        <v>0.12450835949010314</v>
      </c>
      <c r="K81" s="38">
        <f t="shared" si="19"/>
        <v>0.10732151730992215</v>
      </c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</row>
    <row r="82" spans="1:24" s="4" customFormat="1" x14ac:dyDescent="0.3">
      <c r="A82" s="10" t="s">
        <v>95</v>
      </c>
      <c r="B82" s="16">
        <v>0</v>
      </c>
      <c r="C82" s="16">
        <v>190</v>
      </c>
      <c r="D82" s="16">
        <v>190</v>
      </c>
      <c r="E82" s="16">
        <v>123</v>
      </c>
      <c r="F82" s="16">
        <v>123</v>
      </c>
      <c r="G82" s="16">
        <v>64.150000000000006</v>
      </c>
      <c r="H82" s="6">
        <f t="shared" si="16"/>
        <v>67</v>
      </c>
      <c r="I82" s="6">
        <f t="shared" si="17"/>
        <v>67</v>
      </c>
      <c r="J82" s="38">
        <f t="shared" si="18"/>
        <v>0.64736842105263159</v>
      </c>
      <c r="K82" s="38">
        <f t="shared" si="19"/>
        <v>0.64736842105263159</v>
      </c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</row>
    <row r="83" spans="1:24" s="4" customFormat="1" x14ac:dyDescent="0.3">
      <c r="A83" s="10" t="s">
        <v>96</v>
      </c>
      <c r="B83" s="16">
        <v>1500</v>
      </c>
      <c r="C83" s="16">
        <v>7289</v>
      </c>
      <c r="D83" s="16">
        <v>7289</v>
      </c>
      <c r="E83" s="16">
        <v>2923.97</v>
      </c>
      <c r="F83" s="16">
        <v>2923.97</v>
      </c>
      <c r="G83" s="16">
        <v>2923.97</v>
      </c>
      <c r="H83" s="6">
        <f t="shared" si="16"/>
        <v>4365.0300000000007</v>
      </c>
      <c r="I83" s="6">
        <f t="shared" si="17"/>
        <v>4365.0300000000007</v>
      </c>
      <c r="J83" s="38">
        <f t="shared" si="18"/>
        <v>0.40114830566607212</v>
      </c>
      <c r="K83" s="38">
        <f t="shared" si="19"/>
        <v>0.40114830566607212</v>
      </c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</row>
    <row r="84" spans="1:24" s="4" customFormat="1" x14ac:dyDescent="0.3">
      <c r="A84" s="10" t="s">
        <v>97</v>
      </c>
      <c r="B84" s="16">
        <v>3500</v>
      </c>
      <c r="C84" s="16">
        <v>7000</v>
      </c>
      <c r="D84" s="16">
        <v>7000</v>
      </c>
      <c r="E84" s="16">
        <v>3787.21</v>
      </c>
      <c r="F84" s="16">
        <v>3059.6</v>
      </c>
      <c r="G84" s="16">
        <v>2314.09</v>
      </c>
      <c r="H84" s="6">
        <f t="shared" si="16"/>
        <v>3212.79</v>
      </c>
      <c r="I84" s="6">
        <f t="shared" si="17"/>
        <v>3212.79</v>
      </c>
      <c r="J84" s="38">
        <f t="shared" si="18"/>
        <v>0.4370857142857143</v>
      </c>
      <c r="K84" s="38">
        <f t="shared" si="19"/>
        <v>0.4370857142857143</v>
      </c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</row>
    <row r="85" spans="1:24" s="4" customFormat="1" x14ac:dyDescent="0.3">
      <c r="A85" s="10" t="s">
        <v>98</v>
      </c>
      <c r="B85" s="16">
        <v>0</v>
      </c>
      <c r="C85" s="16">
        <v>2672</v>
      </c>
      <c r="D85" s="16">
        <v>2672</v>
      </c>
      <c r="E85" s="16">
        <v>2507.8900000000003</v>
      </c>
      <c r="F85" s="16">
        <v>2507.8900000000003</v>
      </c>
      <c r="G85" s="16">
        <v>2507.8900000000003</v>
      </c>
      <c r="H85" s="6">
        <f t="shared" si="16"/>
        <v>164.10999999999967</v>
      </c>
      <c r="I85" s="6">
        <f t="shared" si="17"/>
        <v>164.10999999999967</v>
      </c>
      <c r="J85" s="38">
        <f t="shared" si="18"/>
        <v>0.9385815868263474</v>
      </c>
      <c r="K85" s="38">
        <f t="shared" si="19"/>
        <v>0.9385815868263474</v>
      </c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</row>
    <row r="86" spans="1:24" s="4" customFormat="1" x14ac:dyDescent="0.3">
      <c r="A86" s="10" t="s">
        <v>99</v>
      </c>
      <c r="B86" s="16">
        <v>0</v>
      </c>
      <c r="C86" s="16">
        <v>23</v>
      </c>
      <c r="D86" s="16">
        <v>23</v>
      </c>
      <c r="E86" s="16">
        <v>22.1</v>
      </c>
      <c r="F86" s="16">
        <v>22.1</v>
      </c>
      <c r="G86" s="16">
        <v>22.1</v>
      </c>
      <c r="H86" s="6">
        <f t="shared" si="16"/>
        <v>0.89999999999999858</v>
      </c>
      <c r="I86" s="6">
        <f t="shared" si="17"/>
        <v>0.89999999999999858</v>
      </c>
      <c r="J86" s="38">
        <f t="shared" si="18"/>
        <v>0.96086956521739142</v>
      </c>
      <c r="K86" s="38">
        <f t="shared" si="19"/>
        <v>0.96086956521739142</v>
      </c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</row>
    <row r="87" spans="1:24" s="4" customFormat="1" x14ac:dyDescent="0.3">
      <c r="A87" s="10" t="s">
        <v>100</v>
      </c>
      <c r="B87" s="16">
        <v>0</v>
      </c>
      <c r="C87" s="16">
        <v>10</v>
      </c>
      <c r="D87" s="16">
        <v>10</v>
      </c>
      <c r="E87" s="16">
        <v>10</v>
      </c>
      <c r="F87" s="16">
        <v>10</v>
      </c>
      <c r="G87" s="16">
        <v>10</v>
      </c>
      <c r="H87" s="6">
        <f t="shared" si="16"/>
        <v>0</v>
      </c>
      <c r="I87" s="6">
        <f t="shared" si="17"/>
        <v>0</v>
      </c>
      <c r="J87" s="38">
        <f t="shared" si="18"/>
        <v>1</v>
      </c>
      <c r="K87" s="38">
        <f t="shared" si="19"/>
        <v>1</v>
      </c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</row>
    <row r="88" spans="1:24" s="4" customFormat="1" x14ac:dyDescent="0.3">
      <c r="A88" s="10" t="s">
        <v>101</v>
      </c>
      <c r="B88" s="16">
        <v>0</v>
      </c>
      <c r="C88" s="16">
        <v>17</v>
      </c>
      <c r="D88" s="16">
        <v>17</v>
      </c>
      <c r="E88" s="16">
        <v>16.059999999999999</v>
      </c>
      <c r="F88" s="16">
        <v>16.059999999999999</v>
      </c>
      <c r="G88" s="16">
        <v>16.059999999999999</v>
      </c>
      <c r="H88" s="6">
        <f t="shared" si="16"/>
        <v>0.94000000000000128</v>
      </c>
      <c r="I88" s="6">
        <f t="shared" si="17"/>
        <v>0.94000000000000128</v>
      </c>
      <c r="J88" s="38">
        <f t="shared" si="18"/>
        <v>0.94470588235294106</v>
      </c>
      <c r="K88" s="38">
        <f t="shared" si="19"/>
        <v>0.94470588235294106</v>
      </c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</row>
    <row r="89" spans="1:24" s="4" customFormat="1" x14ac:dyDescent="0.3">
      <c r="A89" s="10" t="s">
        <v>102</v>
      </c>
      <c r="B89" s="16">
        <v>0</v>
      </c>
      <c r="C89" s="16">
        <v>69</v>
      </c>
      <c r="D89" s="16">
        <v>69</v>
      </c>
      <c r="E89" s="16">
        <v>68.7</v>
      </c>
      <c r="F89" s="16">
        <v>68.7</v>
      </c>
      <c r="G89" s="16">
        <v>68.7</v>
      </c>
      <c r="H89" s="6">
        <f t="shared" si="16"/>
        <v>0.29999999999999716</v>
      </c>
      <c r="I89" s="6">
        <f t="shared" si="17"/>
        <v>0.29999999999999716</v>
      </c>
      <c r="J89" s="38">
        <f t="shared" si="18"/>
        <v>0.9956521739130435</v>
      </c>
      <c r="K89" s="38">
        <f t="shared" si="19"/>
        <v>0.9956521739130435</v>
      </c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</row>
    <row r="90" spans="1:24" s="4" customFormat="1" x14ac:dyDescent="0.3">
      <c r="A90" s="10" t="s">
        <v>103</v>
      </c>
      <c r="B90" s="16">
        <v>0</v>
      </c>
      <c r="C90" s="16">
        <v>228</v>
      </c>
      <c r="D90" s="16">
        <v>228</v>
      </c>
      <c r="E90" s="16">
        <v>226.94000000000003</v>
      </c>
      <c r="F90" s="16">
        <v>226.94000000000003</v>
      </c>
      <c r="G90" s="16">
        <v>226.94000000000003</v>
      </c>
      <c r="H90" s="6">
        <f t="shared" si="16"/>
        <v>1.0599999999999739</v>
      </c>
      <c r="I90" s="6">
        <f t="shared" si="17"/>
        <v>1.0599999999999739</v>
      </c>
      <c r="J90" s="38">
        <f t="shared" si="18"/>
        <v>0.99535087719298254</v>
      </c>
      <c r="K90" s="38">
        <f t="shared" si="19"/>
        <v>0.99535087719298254</v>
      </c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</row>
    <row r="91" spans="1:24" s="4" customFormat="1" x14ac:dyDescent="0.3">
      <c r="A91" s="10" t="s">
        <v>104</v>
      </c>
      <c r="B91" s="16">
        <v>0</v>
      </c>
      <c r="C91" s="16">
        <v>69</v>
      </c>
      <c r="D91" s="16">
        <v>69</v>
      </c>
      <c r="E91" s="16">
        <v>68.58</v>
      </c>
      <c r="F91" s="16">
        <v>68.58</v>
      </c>
      <c r="G91" s="16">
        <v>68.58</v>
      </c>
      <c r="H91" s="6">
        <f t="shared" si="16"/>
        <v>0.42000000000000171</v>
      </c>
      <c r="I91" s="6">
        <f t="shared" si="17"/>
        <v>0.42000000000000171</v>
      </c>
      <c r="J91" s="38">
        <f t="shared" si="18"/>
        <v>0.99391304347826082</v>
      </c>
      <c r="K91" s="38">
        <f t="shared" si="19"/>
        <v>0.99391304347826082</v>
      </c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 spans="1:24" s="4" customFormat="1" x14ac:dyDescent="0.3">
      <c r="A92" s="10" t="s">
        <v>105</v>
      </c>
      <c r="B92" s="16">
        <v>0</v>
      </c>
      <c r="C92" s="16">
        <v>52</v>
      </c>
      <c r="D92" s="16">
        <v>52</v>
      </c>
      <c r="E92" s="16">
        <v>51.28</v>
      </c>
      <c r="F92" s="16">
        <v>51.28</v>
      </c>
      <c r="G92" s="16">
        <v>51.28</v>
      </c>
      <c r="H92" s="6">
        <f t="shared" si="16"/>
        <v>0.71999999999999886</v>
      </c>
      <c r="I92" s="6">
        <f t="shared" si="17"/>
        <v>0.71999999999999886</v>
      </c>
      <c r="J92" s="38">
        <f t="shared" si="18"/>
        <v>0.98615384615384616</v>
      </c>
      <c r="K92" s="38">
        <f t="shared" si="19"/>
        <v>0.98615384615384616</v>
      </c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</row>
    <row r="93" spans="1:24" s="34" customFormat="1" x14ac:dyDescent="0.3">
      <c r="A93" s="44" t="s">
        <v>35</v>
      </c>
      <c r="B93" s="42">
        <f>SUM(B94:B98)</f>
        <v>0</v>
      </c>
      <c r="C93" s="42">
        <f t="shared" ref="C93:I93" si="20">SUM(C94:C98)</f>
        <v>4920</v>
      </c>
      <c r="D93" s="42">
        <f t="shared" si="20"/>
        <v>4920</v>
      </c>
      <c r="E93" s="42">
        <f t="shared" si="20"/>
        <v>3806.19</v>
      </c>
      <c r="F93" s="42">
        <f t="shared" si="20"/>
        <v>3806.19</v>
      </c>
      <c r="G93" s="42">
        <f t="shared" si="20"/>
        <v>3806.19</v>
      </c>
      <c r="H93" s="42">
        <f t="shared" si="20"/>
        <v>1113.81</v>
      </c>
      <c r="I93" s="42">
        <f t="shared" si="20"/>
        <v>1113.81</v>
      </c>
      <c r="J93" s="46">
        <f>F93/D93</f>
        <v>0.77361585365853658</v>
      </c>
      <c r="K93" s="46">
        <f>F93/C93</f>
        <v>0.77361585365853658</v>
      </c>
      <c r="L93" s="33"/>
      <c r="M93" s="33"/>
      <c r="N93" s="33"/>
      <c r="O93" s="33"/>
      <c r="P93" s="33"/>
      <c r="Q93" s="33"/>
      <c r="R93" s="33"/>
      <c r="S93" s="33"/>
      <c r="T93" s="33"/>
      <c r="U93" s="33"/>
      <c r="V93" s="33"/>
      <c r="W93" s="33"/>
      <c r="X93" s="33"/>
    </row>
    <row r="94" spans="1:24" s="4" customFormat="1" x14ac:dyDescent="0.3">
      <c r="A94" s="10" t="s">
        <v>106</v>
      </c>
      <c r="B94" s="16">
        <v>0</v>
      </c>
      <c r="C94" s="16">
        <v>3550</v>
      </c>
      <c r="D94" s="16">
        <v>3550</v>
      </c>
      <c r="E94" s="16">
        <v>3143.54</v>
      </c>
      <c r="F94" s="16">
        <v>3143.54</v>
      </c>
      <c r="G94" s="16">
        <v>3143.54</v>
      </c>
      <c r="H94" s="6">
        <f t="shared" ref="H94" si="21">D94-E94</f>
        <v>406.46000000000004</v>
      </c>
      <c r="I94" s="6">
        <f t="shared" ref="I94" si="22">C94-E94</f>
        <v>406.46000000000004</v>
      </c>
      <c r="J94" s="38">
        <f t="shared" ref="J94" si="23">F94/D94</f>
        <v>0.88550422535211271</v>
      </c>
      <c r="K94" s="38">
        <f t="shared" ref="K94" si="24">F94/C94</f>
        <v>0.88550422535211271</v>
      </c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spans="1:24" s="4" customFormat="1" x14ac:dyDescent="0.3">
      <c r="A95" s="10" t="s">
        <v>107</v>
      </c>
      <c r="B95" s="16">
        <v>0</v>
      </c>
      <c r="C95" s="16">
        <v>50</v>
      </c>
      <c r="D95" s="16">
        <v>50</v>
      </c>
      <c r="E95" s="16">
        <v>31.98</v>
      </c>
      <c r="F95" s="16">
        <v>31.98</v>
      </c>
      <c r="G95" s="16">
        <v>31.98</v>
      </c>
      <c r="H95" s="6">
        <f t="shared" ref="H95:H98" si="25">D95-E95</f>
        <v>18.02</v>
      </c>
      <c r="I95" s="6">
        <f t="shared" ref="I95:I98" si="26">C95-E95</f>
        <v>18.02</v>
      </c>
      <c r="J95" s="38">
        <f t="shared" ref="J95:J98" si="27">F95/D95</f>
        <v>0.63960000000000006</v>
      </c>
      <c r="K95" s="38">
        <f t="shared" ref="K95:K98" si="28">F95/C95</f>
        <v>0.63960000000000006</v>
      </c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</row>
    <row r="96" spans="1:24" s="4" customFormat="1" x14ac:dyDescent="0.3">
      <c r="A96" s="10" t="s">
        <v>108</v>
      </c>
      <c r="B96" s="16">
        <v>0</v>
      </c>
      <c r="C96" s="16">
        <v>155</v>
      </c>
      <c r="D96" s="16">
        <v>155</v>
      </c>
      <c r="E96" s="16">
        <v>152.47999999999999</v>
      </c>
      <c r="F96" s="16">
        <v>152.47999999999999</v>
      </c>
      <c r="G96" s="16">
        <v>152.47999999999999</v>
      </c>
      <c r="H96" s="6">
        <f t="shared" si="25"/>
        <v>2.5200000000000102</v>
      </c>
      <c r="I96" s="6">
        <f t="shared" si="26"/>
        <v>2.5200000000000102</v>
      </c>
      <c r="J96" s="38">
        <f t="shared" si="27"/>
        <v>0.9837419354838709</v>
      </c>
      <c r="K96" s="38">
        <f t="shared" si="28"/>
        <v>0.9837419354838709</v>
      </c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 spans="1:24" s="4" customFormat="1" x14ac:dyDescent="0.3">
      <c r="A97" s="10" t="s">
        <v>109</v>
      </c>
      <c r="B97" s="16">
        <v>0</v>
      </c>
      <c r="C97" s="16">
        <v>200</v>
      </c>
      <c r="D97" s="16">
        <v>200</v>
      </c>
      <c r="E97" s="16">
        <v>115.81</v>
      </c>
      <c r="F97" s="16">
        <v>115.81</v>
      </c>
      <c r="G97" s="16">
        <v>115.81</v>
      </c>
      <c r="H97" s="6">
        <f t="shared" si="25"/>
        <v>84.19</v>
      </c>
      <c r="I97" s="6">
        <f t="shared" si="26"/>
        <v>84.19</v>
      </c>
      <c r="J97" s="38">
        <f t="shared" si="27"/>
        <v>0.57905000000000006</v>
      </c>
      <c r="K97" s="38">
        <f t="shared" si="28"/>
        <v>0.57905000000000006</v>
      </c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</row>
    <row r="98" spans="1:24" s="4" customFormat="1" x14ac:dyDescent="0.3">
      <c r="A98" s="10" t="s">
        <v>110</v>
      </c>
      <c r="B98" s="16">
        <v>0</v>
      </c>
      <c r="C98" s="16">
        <v>965</v>
      </c>
      <c r="D98" s="16">
        <v>965</v>
      </c>
      <c r="E98" s="16">
        <v>362.38</v>
      </c>
      <c r="F98" s="16">
        <v>362.38</v>
      </c>
      <c r="G98" s="16">
        <v>362.38</v>
      </c>
      <c r="H98" s="6">
        <f t="shared" si="25"/>
        <v>602.62</v>
      </c>
      <c r="I98" s="6">
        <f t="shared" si="26"/>
        <v>602.62</v>
      </c>
      <c r="J98" s="38">
        <f t="shared" si="27"/>
        <v>0.37552331606217615</v>
      </c>
      <c r="K98" s="38">
        <f t="shared" si="28"/>
        <v>0.37552331606217615</v>
      </c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</row>
    <row r="99" spans="1:24" s="34" customFormat="1" x14ac:dyDescent="0.3">
      <c r="A99" s="44" t="s">
        <v>30</v>
      </c>
      <c r="B99" s="42">
        <f>SUM(B100:B103)</f>
        <v>121300</v>
      </c>
      <c r="C99" s="42">
        <f t="shared" ref="C99:I99" si="29">SUM(C100:C103)</f>
        <v>5755</v>
      </c>
      <c r="D99" s="42">
        <f t="shared" si="29"/>
        <v>5755</v>
      </c>
      <c r="E99" s="42">
        <f t="shared" si="29"/>
        <v>4893</v>
      </c>
      <c r="F99" s="42">
        <f t="shared" si="29"/>
        <v>1300</v>
      </c>
      <c r="G99" s="42">
        <f t="shared" si="29"/>
        <v>1300</v>
      </c>
      <c r="H99" s="42">
        <f t="shared" si="29"/>
        <v>862</v>
      </c>
      <c r="I99" s="42">
        <f t="shared" si="29"/>
        <v>862</v>
      </c>
      <c r="J99" s="46">
        <f>F99/D99</f>
        <v>0.22589052997393572</v>
      </c>
      <c r="K99" s="46">
        <f>F99/C99</f>
        <v>0.22589052997393572</v>
      </c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3"/>
      <c r="X99" s="33"/>
    </row>
    <row r="100" spans="1:24" s="4" customFormat="1" x14ac:dyDescent="0.3">
      <c r="A100" s="11" t="s">
        <v>111</v>
      </c>
      <c r="B100" s="17">
        <v>50000</v>
      </c>
      <c r="C100" s="17">
        <v>0</v>
      </c>
      <c r="D100" s="17">
        <v>0</v>
      </c>
      <c r="E100" s="17">
        <v>0</v>
      </c>
      <c r="F100" s="17">
        <v>0</v>
      </c>
      <c r="G100" s="17">
        <v>0</v>
      </c>
      <c r="H100" s="6">
        <f t="shared" ref="H100" si="30">D100-E100</f>
        <v>0</v>
      </c>
      <c r="I100" s="6">
        <f t="shared" ref="I100" si="31">C100-E100</f>
        <v>0</v>
      </c>
      <c r="J100" s="38">
        <v>0</v>
      </c>
      <c r="K100" s="38">
        <v>0</v>
      </c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</row>
    <row r="101" spans="1:24" s="4" customFormat="1" x14ac:dyDescent="0.3">
      <c r="A101" s="10" t="s">
        <v>112</v>
      </c>
      <c r="B101" s="16">
        <v>28500</v>
      </c>
      <c r="C101" s="16">
        <v>4455</v>
      </c>
      <c r="D101" s="16">
        <v>4455</v>
      </c>
      <c r="E101" s="16">
        <v>3593</v>
      </c>
      <c r="F101" s="16">
        <v>0</v>
      </c>
      <c r="G101" s="16">
        <v>0</v>
      </c>
      <c r="H101" s="6">
        <f t="shared" ref="H101:H103" si="32">D101-E101</f>
        <v>862</v>
      </c>
      <c r="I101" s="6">
        <f t="shared" ref="I101:I103" si="33">C101-E101</f>
        <v>862</v>
      </c>
      <c r="J101" s="38">
        <f t="shared" ref="J101:J103" si="34">F101/D101</f>
        <v>0</v>
      </c>
      <c r="K101" s="38">
        <f t="shared" ref="K101:K103" si="35">F101/C101</f>
        <v>0</v>
      </c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</row>
    <row r="102" spans="1:24" s="4" customFormat="1" x14ac:dyDescent="0.3">
      <c r="A102" s="10" t="s">
        <v>113</v>
      </c>
      <c r="B102" s="16">
        <v>42800</v>
      </c>
      <c r="C102" s="16">
        <v>0</v>
      </c>
      <c r="D102" s="16">
        <v>0</v>
      </c>
      <c r="E102" s="16">
        <v>0</v>
      </c>
      <c r="F102" s="16">
        <v>0</v>
      </c>
      <c r="G102" s="16">
        <v>0</v>
      </c>
      <c r="H102" s="6">
        <f t="shared" si="32"/>
        <v>0</v>
      </c>
      <c r="I102" s="6">
        <f t="shared" si="33"/>
        <v>0</v>
      </c>
      <c r="J102" s="38">
        <v>0</v>
      </c>
      <c r="K102" s="38">
        <v>0</v>
      </c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</row>
    <row r="103" spans="1:24" s="4" customFormat="1" x14ac:dyDescent="0.3">
      <c r="A103" s="12" t="s">
        <v>130</v>
      </c>
      <c r="B103" s="18">
        <v>0</v>
      </c>
      <c r="C103" s="18">
        <v>1300</v>
      </c>
      <c r="D103" s="18">
        <v>1300</v>
      </c>
      <c r="E103" s="18">
        <v>1300</v>
      </c>
      <c r="F103" s="18">
        <v>1300</v>
      </c>
      <c r="G103" s="18">
        <v>1300</v>
      </c>
      <c r="H103" s="6">
        <f t="shared" si="32"/>
        <v>0</v>
      </c>
      <c r="I103" s="6">
        <f t="shared" si="33"/>
        <v>0</v>
      </c>
      <c r="J103" s="38">
        <f t="shared" si="34"/>
        <v>1</v>
      </c>
      <c r="K103" s="38">
        <f t="shared" si="35"/>
        <v>1</v>
      </c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</row>
    <row r="104" spans="1:24" s="34" customFormat="1" x14ac:dyDescent="0.3">
      <c r="A104" s="54" t="s">
        <v>31</v>
      </c>
      <c r="B104" s="52">
        <f>B105+B115+B131+B137+B142+B144+B148+B151</f>
        <v>17904806</v>
      </c>
      <c r="C104" s="52">
        <f t="shared" ref="C104:I104" si="36">C105+C115+C131+C137+C142+C144+C148+C151</f>
        <v>18972305</v>
      </c>
      <c r="D104" s="52">
        <f t="shared" si="36"/>
        <v>17867508</v>
      </c>
      <c r="E104" s="52">
        <f t="shared" si="36"/>
        <v>7877464.0399999991</v>
      </c>
      <c r="F104" s="52">
        <f t="shared" si="36"/>
        <v>3126615.6300000004</v>
      </c>
      <c r="G104" s="52">
        <f t="shared" si="36"/>
        <v>2402205.42</v>
      </c>
      <c r="H104" s="52">
        <f t="shared" si="36"/>
        <v>9990043.959999999</v>
      </c>
      <c r="I104" s="52">
        <f t="shared" si="36"/>
        <v>11094840.959999999</v>
      </c>
      <c r="J104" s="53">
        <f>F104/D104</f>
        <v>0.17498890332104514</v>
      </c>
      <c r="K104" s="53">
        <f>F104/C104</f>
        <v>0.16479893349806471</v>
      </c>
      <c r="L104" s="35"/>
      <c r="M104" s="35"/>
      <c r="N104" s="33"/>
      <c r="O104" s="33"/>
      <c r="P104" s="33"/>
      <c r="Q104" s="33"/>
      <c r="R104" s="33"/>
      <c r="S104" s="33"/>
      <c r="T104" s="33"/>
      <c r="U104" s="33"/>
      <c r="V104" s="33"/>
      <c r="W104" s="33"/>
      <c r="X104" s="33"/>
    </row>
    <row r="105" spans="1:24" s="34" customFormat="1" x14ac:dyDescent="0.3">
      <c r="A105" s="44" t="s">
        <v>16</v>
      </c>
      <c r="B105" s="42">
        <f>SUM(B106:B114)</f>
        <v>913096</v>
      </c>
      <c r="C105" s="42">
        <f t="shared" ref="C105:I105" si="37">SUM(C106:C114)</f>
        <v>955653</v>
      </c>
      <c r="D105" s="42">
        <f t="shared" si="37"/>
        <v>725863</v>
      </c>
      <c r="E105" s="42">
        <f t="shared" si="37"/>
        <v>509984.95</v>
      </c>
      <c r="F105" s="42">
        <f t="shared" si="37"/>
        <v>509984.95</v>
      </c>
      <c r="G105" s="42">
        <f t="shared" si="37"/>
        <v>251666.19</v>
      </c>
      <c r="H105" s="42">
        <f t="shared" si="37"/>
        <v>215878.04999999996</v>
      </c>
      <c r="I105" s="42">
        <f t="shared" si="37"/>
        <v>445668.05</v>
      </c>
      <c r="J105" s="46">
        <f>F105/D105</f>
        <v>0.70259119145072835</v>
      </c>
      <c r="K105" s="46">
        <f>F105/C105</f>
        <v>0.53365076026549385</v>
      </c>
      <c r="L105" s="35"/>
      <c r="M105" s="33"/>
      <c r="N105" s="33"/>
      <c r="O105" s="33"/>
      <c r="P105" s="33"/>
      <c r="Q105" s="33"/>
      <c r="R105" s="33"/>
      <c r="S105" s="33"/>
      <c r="T105" s="33"/>
      <c r="U105" s="33"/>
      <c r="V105" s="33"/>
      <c r="W105" s="33"/>
      <c r="X105" s="33"/>
    </row>
    <row r="106" spans="1:24" x14ac:dyDescent="0.3">
      <c r="A106" s="10" t="s">
        <v>114</v>
      </c>
      <c r="B106" s="16">
        <v>770400</v>
      </c>
      <c r="C106" s="16">
        <v>743857</v>
      </c>
      <c r="D106" s="16">
        <v>551257</v>
      </c>
      <c r="E106" s="16">
        <v>371546.68</v>
      </c>
      <c r="F106" s="16">
        <v>371546.68</v>
      </c>
      <c r="G106" s="16">
        <v>192918.29</v>
      </c>
      <c r="H106" s="6">
        <f t="shared" ref="H106" si="38">D106-E106</f>
        <v>179710.32</v>
      </c>
      <c r="I106" s="6">
        <f t="shared" ref="I106" si="39">C106-E106</f>
        <v>372310.32</v>
      </c>
      <c r="J106" s="38">
        <f t="shared" ref="J106" si="40">F106/D106</f>
        <v>0.67399902404867418</v>
      </c>
      <c r="K106" s="38">
        <f t="shared" ref="K106" si="41">F106/C106</f>
        <v>0.49948670241726567</v>
      </c>
    </row>
    <row r="107" spans="1:24" x14ac:dyDescent="0.3">
      <c r="A107" s="10" t="s">
        <v>115</v>
      </c>
      <c r="B107" s="16">
        <v>16500</v>
      </c>
      <c r="C107" s="16">
        <v>16500</v>
      </c>
      <c r="D107" s="16">
        <v>11002</v>
      </c>
      <c r="E107" s="16">
        <v>4510.07</v>
      </c>
      <c r="F107" s="16">
        <v>4510.07</v>
      </c>
      <c r="G107" s="16">
        <v>3609.23</v>
      </c>
      <c r="H107" s="6">
        <f t="shared" ref="H107:H114" si="42">D107-E107</f>
        <v>6491.93</v>
      </c>
      <c r="I107" s="6">
        <f t="shared" ref="I107:I114" si="43">C107-E107</f>
        <v>11989.93</v>
      </c>
      <c r="J107" s="38">
        <f t="shared" ref="J107:J114" si="44">F107/D107</f>
        <v>0.40993183057625882</v>
      </c>
      <c r="K107" s="38">
        <f t="shared" ref="K107:K114" si="45">F107/C107</f>
        <v>0.27333757575757572</v>
      </c>
    </row>
    <row r="108" spans="1:24" x14ac:dyDescent="0.3">
      <c r="A108" s="10" t="s">
        <v>116</v>
      </c>
      <c r="B108" s="16">
        <v>96149</v>
      </c>
      <c r="C108" s="16">
        <v>96149</v>
      </c>
      <c r="D108" s="16">
        <v>71966</v>
      </c>
      <c r="E108" s="16">
        <v>50966.58</v>
      </c>
      <c r="F108" s="16">
        <v>50966.58</v>
      </c>
      <c r="G108" s="16">
        <v>14023.41</v>
      </c>
      <c r="H108" s="6">
        <f t="shared" si="42"/>
        <v>20999.42</v>
      </c>
      <c r="I108" s="6">
        <f t="shared" si="43"/>
        <v>45182.42</v>
      </c>
      <c r="J108" s="38">
        <f t="shared" si="44"/>
        <v>0.70820359614262296</v>
      </c>
      <c r="K108" s="38">
        <f t="shared" si="45"/>
        <v>0.53007914798905864</v>
      </c>
    </row>
    <row r="109" spans="1:24" x14ac:dyDescent="0.3">
      <c r="A109" s="10" t="s">
        <v>117</v>
      </c>
      <c r="B109" s="16">
        <v>11556</v>
      </c>
      <c r="C109" s="16">
        <v>11556</v>
      </c>
      <c r="D109" s="16">
        <v>8667</v>
      </c>
      <c r="E109" s="16">
        <v>6134.2</v>
      </c>
      <c r="F109" s="16">
        <v>6134.2</v>
      </c>
      <c r="G109" s="16">
        <v>1717.15</v>
      </c>
      <c r="H109" s="6">
        <f t="shared" si="42"/>
        <v>2532.8000000000002</v>
      </c>
      <c r="I109" s="6">
        <f t="shared" si="43"/>
        <v>5421.8</v>
      </c>
      <c r="J109" s="38">
        <f t="shared" si="44"/>
        <v>0.7077650859582324</v>
      </c>
      <c r="K109" s="38">
        <f t="shared" si="45"/>
        <v>0.53082381446867422</v>
      </c>
    </row>
    <row r="110" spans="1:24" x14ac:dyDescent="0.3">
      <c r="A110" s="10" t="s">
        <v>118</v>
      </c>
      <c r="B110" s="16">
        <v>16179</v>
      </c>
      <c r="C110" s="16">
        <v>16179</v>
      </c>
      <c r="D110" s="16">
        <v>12135</v>
      </c>
      <c r="E110" s="16">
        <v>8587.880000000001</v>
      </c>
      <c r="F110" s="16">
        <v>8587.880000000001</v>
      </c>
      <c r="G110" s="16">
        <v>1767.71</v>
      </c>
      <c r="H110" s="6">
        <f t="shared" si="42"/>
        <v>3547.119999999999</v>
      </c>
      <c r="I110" s="6">
        <f t="shared" si="43"/>
        <v>7591.119999999999</v>
      </c>
      <c r="J110" s="38">
        <f t="shared" si="44"/>
        <v>0.70769509682735898</v>
      </c>
      <c r="K110" s="38">
        <f t="shared" si="45"/>
        <v>0.53080412880894989</v>
      </c>
    </row>
    <row r="111" spans="1:24" x14ac:dyDescent="0.3">
      <c r="A111" s="10" t="s">
        <v>119</v>
      </c>
      <c r="B111" s="16">
        <v>2312</v>
      </c>
      <c r="C111" s="16">
        <v>2312</v>
      </c>
      <c r="D111" s="16">
        <v>1736</v>
      </c>
      <c r="E111" s="16">
        <v>826.2</v>
      </c>
      <c r="F111" s="16">
        <v>826.2</v>
      </c>
      <c r="G111" s="16">
        <v>418.05</v>
      </c>
      <c r="H111" s="6">
        <f t="shared" si="42"/>
        <v>909.8</v>
      </c>
      <c r="I111" s="6">
        <f t="shared" si="43"/>
        <v>1485.8</v>
      </c>
      <c r="J111" s="38">
        <f t="shared" si="44"/>
        <v>0.47592165898617517</v>
      </c>
      <c r="K111" s="38">
        <f t="shared" si="45"/>
        <v>0.3573529411764706</v>
      </c>
    </row>
    <row r="112" spans="1:24" x14ac:dyDescent="0.3">
      <c r="A112" s="10" t="s">
        <v>120</v>
      </c>
      <c r="B112" s="16">
        <v>0</v>
      </c>
      <c r="C112" s="16">
        <v>58007</v>
      </c>
      <c r="D112" s="16">
        <v>58007</v>
      </c>
      <c r="E112" s="16">
        <v>58006.66</v>
      </c>
      <c r="F112" s="16">
        <v>58006.66</v>
      </c>
      <c r="G112" s="16">
        <v>37056.47</v>
      </c>
      <c r="H112" s="6">
        <f t="shared" si="42"/>
        <v>0.33999999999650754</v>
      </c>
      <c r="I112" s="6">
        <f t="shared" si="43"/>
        <v>0.33999999999650754</v>
      </c>
      <c r="J112" s="38">
        <f t="shared" si="44"/>
        <v>0.99999413863844022</v>
      </c>
      <c r="K112" s="38">
        <f t="shared" si="45"/>
        <v>0.99999413863844022</v>
      </c>
    </row>
    <row r="113" spans="1:24" x14ac:dyDescent="0.3">
      <c r="A113" s="10" t="s">
        <v>121</v>
      </c>
      <c r="B113" s="16">
        <v>0</v>
      </c>
      <c r="C113" s="16">
        <v>1647</v>
      </c>
      <c r="D113" s="16">
        <v>1647</v>
      </c>
      <c r="E113" s="16">
        <v>168.06</v>
      </c>
      <c r="F113" s="16">
        <v>168.06</v>
      </c>
      <c r="G113" s="16">
        <v>155.88</v>
      </c>
      <c r="H113" s="6">
        <f t="shared" si="42"/>
        <v>1478.94</v>
      </c>
      <c r="I113" s="6">
        <f t="shared" si="43"/>
        <v>1478.94</v>
      </c>
      <c r="J113" s="38">
        <f t="shared" si="44"/>
        <v>0.10204007285974499</v>
      </c>
      <c r="K113" s="38">
        <f t="shared" si="45"/>
        <v>0.10204007285974499</v>
      </c>
    </row>
    <row r="114" spans="1:24" x14ac:dyDescent="0.3">
      <c r="A114" s="10" t="s">
        <v>122</v>
      </c>
      <c r="B114" s="16">
        <v>0</v>
      </c>
      <c r="C114" s="16">
        <v>9446</v>
      </c>
      <c r="D114" s="16">
        <v>9446</v>
      </c>
      <c r="E114" s="16">
        <v>9238.619999999999</v>
      </c>
      <c r="F114" s="16">
        <v>9238.619999999999</v>
      </c>
      <c r="G114" s="16">
        <v>0</v>
      </c>
      <c r="H114" s="6">
        <f t="shared" si="42"/>
        <v>207.38000000000102</v>
      </c>
      <c r="I114" s="6">
        <f t="shared" si="43"/>
        <v>207.38000000000102</v>
      </c>
      <c r="J114" s="38">
        <f t="shared" si="44"/>
        <v>0.97804573364387026</v>
      </c>
      <c r="K114" s="38">
        <f t="shared" si="45"/>
        <v>0.97804573364387026</v>
      </c>
    </row>
    <row r="115" spans="1:24" s="31" customFormat="1" x14ac:dyDescent="0.3">
      <c r="A115" s="44" t="s">
        <v>27</v>
      </c>
      <c r="B115" s="42">
        <f>SUM(B116:B130)</f>
        <v>10619442</v>
      </c>
      <c r="C115" s="42">
        <f t="shared" ref="C115:I115" si="46">SUM(C116:C130)</f>
        <v>13264285</v>
      </c>
      <c r="D115" s="42">
        <f t="shared" si="46"/>
        <v>12905992</v>
      </c>
      <c r="E115" s="42">
        <f t="shared" si="46"/>
        <v>7023085.919999999</v>
      </c>
      <c r="F115" s="42">
        <f t="shared" si="46"/>
        <v>2533805.42</v>
      </c>
      <c r="G115" s="42">
        <f t="shared" si="46"/>
        <v>2092661.94</v>
      </c>
      <c r="H115" s="42">
        <f t="shared" si="46"/>
        <v>5882906.0800000001</v>
      </c>
      <c r="I115" s="42">
        <f t="shared" si="46"/>
        <v>6241199.0800000001</v>
      </c>
      <c r="J115" s="46">
        <f>F115/D115</f>
        <v>0.19632783128952813</v>
      </c>
      <c r="K115" s="46">
        <f>F115/C115</f>
        <v>0.19102465153606094</v>
      </c>
      <c r="L115" s="30"/>
      <c r="M115" s="36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</row>
    <row r="116" spans="1:24" customFormat="1" x14ac:dyDescent="0.3">
      <c r="A116" s="10" t="s">
        <v>43</v>
      </c>
      <c r="B116" s="16">
        <v>1500806</v>
      </c>
      <c r="C116" s="16">
        <v>0</v>
      </c>
      <c r="D116" s="16">
        <v>0</v>
      </c>
      <c r="E116" s="16">
        <v>0</v>
      </c>
      <c r="F116" s="16">
        <v>0</v>
      </c>
      <c r="G116" s="16">
        <v>0</v>
      </c>
      <c r="H116" s="6">
        <f t="shared" ref="H116" si="47">D116-E116</f>
        <v>0</v>
      </c>
      <c r="I116" s="6">
        <f t="shared" ref="I116" si="48">C116-E116</f>
        <v>0</v>
      </c>
      <c r="J116" s="38">
        <v>0</v>
      </c>
      <c r="K116" s="38">
        <v>0</v>
      </c>
      <c r="L116" s="7"/>
      <c r="M116" s="7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</row>
    <row r="117" spans="1:24" customFormat="1" x14ac:dyDescent="0.3">
      <c r="A117" s="10" t="s">
        <v>44</v>
      </c>
      <c r="B117" s="16">
        <v>1556000</v>
      </c>
      <c r="C117" s="16">
        <v>1854705</v>
      </c>
      <c r="D117" s="16">
        <v>1854705</v>
      </c>
      <c r="E117" s="16">
        <v>1845455.98</v>
      </c>
      <c r="F117" s="16">
        <v>1083288.28</v>
      </c>
      <c r="G117" s="16">
        <v>862354.82</v>
      </c>
      <c r="H117" s="6">
        <f t="shared" ref="H117:H130" si="49">D117-E117</f>
        <v>9249.0200000000186</v>
      </c>
      <c r="I117" s="6">
        <f t="shared" ref="I117:I130" si="50">C117-E117</f>
        <v>9249.0200000000186</v>
      </c>
      <c r="J117" s="38">
        <f t="shared" ref="J117:J130" si="51">F117/D117</f>
        <v>0.58407578563706897</v>
      </c>
      <c r="K117" s="38">
        <f t="shared" ref="K117:K130" si="52">F117/C117</f>
        <v>0.58407578563706897</v>
      </c>
      <c r="L117" s="7"/>
      <c r="M117" s="7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</row>
    <row r="118" spans="1:24" customFormat="1" x14ac:dyDescent="0.3">
      <c r="A118" s="10" t="s">
        <v>123</v>
      </c>
      <c r="B118" s="16">
        <v>287965</v>
      </c>
      <c r="C118" s="16">
        <v>287965</v>
      </c>
      <c r="D118" s="16">
        <v>287965</v>
      </c>
      <c r="E118" s="16">
        <v>287963.76</v>
      </c>
      <c r="F118" s="16">
        <v>143981.88</v>
      </c>
      <c r="G118" s="16">
        <v>143981.88</v>
      </c>
      <c r="H118" s="6">
        <f t="shared" si="49"/>
        <v>1.2399999999906868</v>
      </c>
      <c r="I118" s="6">
        <f t="shared" si="50"/>
        <v>1.2399999999906868</v>
      </c>
      <c r="J118" s="38">
        <f t="shared" si="51"/>
        <v>0.49999784696056815</v>
      </c>
      <c r="K118" s="38">
        <f t="shared" si="52"/>
        <v>0.49999784696056815</v>
      </c>
      <c r="L118" s="7"/>
      <c r="M118" s="7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</row>
    <row r="119" spans="1:24" customFormat="1" x14ac:dyDescent="0.3">
      <c r="A119" s="10" t="s">
        <v>48</v>
      </c>
      <c r="B119" s="16">
        <v>812958</v>
      </c>
      <c r="C119" s="16">
        <v>816158</v>
      </c>
      <c r="D119" s="16">
        <v>816158</v>
      </c>
      <c r="E119" s="16">
        <v>815991.35</v>
      </c>
      <c r="F119" s="16">
        <v>128203.71</v>
      </c>
      <c r="G119" s="16">
        <v>85469.14</v>
      </c>
      <c r="H119" s="6">
        <f t="shared" si="49"/>
        <v>166.65000000002328</v>
      </c>
      <c r="I119" s="6">
        <f t="shared" si="50"/>
        <v>166.65000000002328</v>
      </c>
      <c r="J119" s="38">
        <f t="shared" si="51"/>
        <v>0.15708197432359911</v>
      </c>
      <c r="K119" s="38">
        <f t="shared" si="52"/>
        <v>0.15708197432359911</v>
      </c>
      <c r="L119" s="7"/>
      <c r="M119" s="7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</row>
    <row r="120" spans="1:24" s="13" customFormat="1" x14ac:dyDescent="0.3">
      <c r="A120" s="10" t="s">
        <v>49</v>
      </c>
      <c r="B120" s="16">
        <v>0</v>
      </c>
      <c r="C120" s="16">
        <v>350</v>
      </c>
      <c r="D120" s="16">
        <v>350</v>
      </c>
      <c r="E120" s="16">
        <v>320</v>
      </c>
      <c r="F120" s="16">
        <v>320</v>
      </c>
      <c r="G120" s="16">
        <v>213</v>
      </c>
      <c r="H120" s="6">
        <f t="shared" si="49"/>
        <v>30</v>
      </c>
      <c r="I120" s="6">
        <f t="shared" si="50"/>
        <v>30</v>
      </c>
      <c r="J120" s="38">
        <f t="shared" si="51"/>
        <v>0.91428571428571426</v>
      </c>
      <c r="K120" s="38">
        <f t="shared" si="52"/>
        <v>0.91428571428571426</v>
      </c>
      <c r="L120" s="7"/>
      <c r="M120" s="7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</row>
    <row r="121" spans="1:24" customFormat="1" x14ac:dyDescent="0.3">
      <c r="A121" s="10" t="s">
        <v>51</v>
      </c>
      <c r="B121" s="16">
        <v>0</v>
      </c>
      <c r="C121" s="16">
        <v>2000</v>
      </c>
      <c r="D121" s="16">
        <v>2000</v>
      </c>
      <c r="E121" s="16">
        <v>2000</v>
      </c>
      <c r="F121" s="16">
        <v>2000</v>
      </c>
      <c r="G121" s="16">
        <v>2000</v>
      </c>
      <c r="H121" s="6">
        <f t="shared" si="49"/>
        <v>0</v>
      </c>
      <c r="I121" s="6">
        <f t="shared" si="50"/>
        <v>0</v>
      </c>
      <c r="J121" s="38">
        <f t="shared" si="51"/>
        <v>1</v>
      </c>
      <c r="K121" s="38">
        <f t="shared" si="52"/>
        <v>1</v>
      </c>
      <c r="L121" s="7"/>
      <c r="M121" s="7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</row>
    <row r="122" spans="1:24" s="13" customFormat="1" x14ac:dyDescent="0.3">
      <c r="A122" s="10" t="s">
        <v>52</v>
      </c>
      <c r="B122" s="16">
        <v>0</v>
      </c>
      <c r="C122" s="16">
        <v>30</v>
      </c>
      <c r="D122" s="16">
        <v>30</v>
      </c>
      <c r="E122" s="16">
        <v>20</v>
      </c>
      <c r="F122" s="16">
        <v>20</v>
      </c>
      <c r="G122" s="16">
        <v>0</v>
      </c>
      <c r="H122" s="6">
        <f t="shared" si="49"/>
        <v>10</v>
      </c>
      <c r="I122" s="6">
        <f t="shared" si="50"/>
        <v>10</v>
      </c>
      <c r="J122" s="38">
        <f t="shared" si="51"/>
        <v>0.66666666666666663</v>
      </c>
      <c r="K122" s="38">
        <f t="shared" si="52"/>
        <v>0.66666666666666663</v>
      </c>
      <c r="L122" s="7"/>
      <c r="M122" s="7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</row>
    <row r="123" spans="1:24" customFormat="1" x14ac:dyDescent="0.3">
      <c r="A123" s="10" t="s">
        <v>53</v>
      </c>
      <c r="B123" s="16">
        <v>0</v>
      </c>
      <c r="C123" s="16">
        <v>3600</v>
      </c>
      <c r="D123" s="16">
        <v>3600</v>
      </c>
      <c r="E123" s="16">
        <v>3140.55</v>
      </c>
      <c r="F123" s="16">
        <v>3140.55</v>
      </c>
      <c r="G123" s="16">
        <v>3140.55</v>
      </c>
      <c r="H123" s="6">
        <f t="shared" si="49"/>
        <v>459.44999999999982</v>
      </c>
      <c r="I123" s="6">
        <f t="shared" si="50"/>
        <v>459.44999999999982</v>
      </c>
      <c r="J123" s="38">
        <f t="shared" si="51"/>
        <v>0.87237500000000001</v>
      </c>
      <c r="K123" s="38">
        <f t="shared" si="52"/>
        <v>0.87237500000000001</v>
      </c>
      <c r="L123" s="7"/>
      <c r="M123" s="7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</row>
    <row r="124" spans="1:24" customFormat="1" x14ac:dyDescent="0.3">
      <c r="A124" s="10" t="s">
        <v>54</v>
      </c>
      <c r="B124" s="16">
        <v>0</v>
      </c>
      <c r="C124" s="16">
        <v>1800</v>
      </c>
      <c r="D124" s="16">
        <v>1800</v>
      </c>
      <c r="E124" s="16">
        <v>1595.45</v>
      </c>
      <c r="F124" s="16">
        <v>1595.45</v>
      </c>
      <c r="G124" s="16">
        <v>1595.45</v>
      </c>
      <c r="H124" s="6">
        <f t="shared" si="49"/>
        <v>204.54999999999995</v>
      </c>
      <c r="I124" s="6">
        <f t="shared" si="50"/>
        <v>204.54999999999995</v>
      </c>
      <c r="J124" s="38">
        <f t="shared" si="51"/>
        <v>0.88636111111111116</v>
      </c>
      <c r="K124" s="38">
        <f t="shared" si="52"/>
        <v>0.88636111111111116</v>
      </c>
      <c r="L124" s="7"/>
      <c r="M124" s="7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</row>
    <row r="125" spans="1:24" customFormat="1" x14ac:dyDescent="0.3">
      <c r="A125" s="10" t="s">
        <v>56</v>
      </c>
      <c r="B125" s="16">
        <v>482000</v>
      </c>
      <c r="C125" s="16">
        <v>601133</v>
      </c>
      <c r="D125" s="16">
        <v>601133</v>
      </c>
      <c r="E125" s="16">
        <v>190730.27</v>
      </c>
      <c r="F125" s="16">
        <v>45630.33</v>
      </c>
      <c r="G125" s="16">
        <v>21833.53</v>
      </c>
      <c r="H125" s="6">
        <f t="shared" si="49"/>
        <v>410402.73</v>
      </c>
      <c r="I125" s="6">
        <f t="shared" si="50"/>
        <v>410402.73</v>
      </c>
      <c r="J125" s="38">
        <f t="shared" si="51"/>
        <v>7.5907211881563644E-2</v>
      </c>
      <c r="K125" s="38">
        <f t="shared" si="52"/>
        <v>7.5907211881563644E-2</v>
      </c>
      <c r="L125" s="7"/>
      <c r="M125" s="7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</row>
    <row r="126" spans="1:24" s="13" customFormat="1" x14ac:dyDescent="0.3">
      <c r="A126" s="10" t="s">
        <v>57</v>
      </c>
      <c r="B126" s="16">
        <v>0</v>
      </c>
      <c r="C126" s="16">
        <v>482</v>
      </c>
      <c r="D126" s="16">
        <v>482</v>
      </c>
      <c r="E126" s="16">
        <v>481.5</v>
      </c>
      <c r="F126" s="16">
        <v>0</v>
      </c>
      <c r="G126" s="16">
        <v>0</v>
      </c>
      <c r="H126" s="6">
        <f t="shared" si="49"/>
        <v>0.5</v>
      </c>
      <c r="I126" s="6">
        <f t="shared" si="50"/>
        <v>0.5</v>
      </c>
      <c r="J126" s="38">
        <f t="shared" si="51"/>
        <v>0</v>
      </c>
      <c r="K126" s="38">
        <f t="shared" si="52"/>
        <v>0</v>
      </c>
      <c r="L126" s="7"/>
      <c r="M126" s="7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</row>
    <row r="127" spans="1:24" customFormat="1" x14ac:dyDescent="0.3">
      <c r="A127" s="10" t="s">
        <v>58</v>
      </c>
      <c r="B127" s="16">
        <v>2876112</v>
      </c>
      <c r="C127" s="16">
        <v>3108590</v>
      </c>
      <c r="D127" s="16">
        <v>2972803</v>
      </c>
      <c r="E127" s="16">
        <v>1817974.26</v>
      </c>
      <c r="F127" s="16">
        <v>329419.25</v>
      </c>
      <c r="G127" s="16">
        <v>305684</v>
      </c>
      <c r="H127" s="6">
        <f t="shared" si="49"/>
        <v>1154828.74</v>
      </c>
      <c r="I127" s="6">
        <f t="shared" si="50"/>
        <v>1290615.74</v>
      </c>
      <c r="J127" s="38">
        <f t="shared" si="51"/>
        <v>0.11081099218481683</v>
      </c>
      <c r="K127" s="38">
        <f t="shared" si="52"/>
        <v>0.1059706329879463</v>
      </c>
      <c r="L127" s="7"/>
      <c r="M127" s="7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</row>
    <row r="128" spans="1:24" s="13" customFormat="1" x14ac:dyDescent="0.3">
      <c r="A128" s="10" t="s">
        <v>60</v>
      </c>
      <c r="B128" s="16">
        <v>0</v>
      </c>
      <c r="C128" s="16">
        <v>5500</v>
      </c>
      <c r="D128" s="16">
        <v>5500</v>
      </c>
      <c r="E128" s="16">
        <v>5355.27</v>
      </c>
      <c r="F128" s="16">
        <v>0</v>
      </c>
      <c r="G128" s="16">
        <v>0</v>
      </c>
      <c r="H128" s="6">
        <f t="shared" si="49"/>
        <v>144.72999999999956</v>
      </c>
      <c r="I128" s="6">
        <f t="shared" si="50"/>
        <v>144.72999999999956</v>
      </c>
      <c r="J128" s="38">
        <f t="shared" si="51"/>
        <v>0</v>
      </c>
      <c r="K128" s="38">
        <f t="shared" si="52"/>
        <v>0</v>
      </c>
      <c r="L128" s="7"/>
      <c r="M128" s="7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</row>
    <row r="129" spans="1:24" customFormat="1" x14ac:dyDescent="0.3">
      <c r="A129" s="10" t="s">
        <v>62</v>
      </c>
      <c r="B129" s="16">
        <v>3103601</v>
      </c>
      <c r="C129" s="16">
        <v>4271472</v>
      </c>
      <c r="D129" s="16">
        <v>4048966</v>
      </c>
      <c r="E129" s="16">
        <v>1967349.15</v>
      </c>
      <c r="F129" s="16">
        <v>711497.66999999993</v>
      </c>
      <c r="G129" s="16">
        <v>581681.27</v>
      </c>
      <c r="H129" s="6">
        <f t="shared" si="49"/>
        <v>2081616.85</v>
      </c>
      <c r="I129" s="6">
        <f t="shared" si="50"/>
        <v>2304122.85</v>
      </c>
      <c r="J129" s="38">
        <f t="shared" si="51"/>
        <v>0.17572330071430581</v>
      </c>
      <c r="K129" s="38">
        <f t="shared" si="52"/>
        <v>0.16656966731843259</v>
      </c>
      <c r="L129" s="7"/>
      <c r="M129" s="7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</row>
    <row r="130" spans="1:24" customFormat="1" x14ac:dyDescent="0.3">
      <c r="A130" s="10" t="s">
        <v>68</v>
      </c>
      <c r="B130" s="16">
        <v>0</v>
      </c>
      <c r="C130" s="16">
        <v>2310500</v>
      </c>
      <c r="D130" s="16">
        <v>2310500</v>
      </c>
      <c r="E130" s="16">
        <v>84708.38</v>
      </c>
      <c r="F130" s="16">
        <v>84708.3</v>
      </c>
      <c r="G130" s="16">
        <v>84708.3</v>
      </c>
      <c r="H130" s="6">
        <f t="shared" si="49"/>
        <v>2225791.62</v>
      </c>
      <c r="I130" s="6">
        <f t="shared" si="50"/>
        <v>2225791.62</v>
      </c>
      <c r="J130" s="38">
        <f t="shared" si="51"/>
        <v>3.6662324172257087E-2</v>
      </c>
      <c r="K130" s="38">
        <f t="shared" si="52"/>
        <v>3.6662324172257087E-2</v>
      </c>
      <c r="L130" s="7"/>
      <c r="M130" s="7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</row>
    <row r="131" spans="1:24" s="31" customFormat="1" x14ac:dyDescent="0.3">
      <c r="A131" s="44" t="s">
        <v>131</v>
      </c>
      <c r="B131" s="42">
        <f>SUM(B132:B136)</f>
        <v>0</v>
      </c>
      <c r="C131" s="42">
        <f t="shared" ref="C131:I131" si="53">SUM(C132:C136)</f>
        <v>12564</v>
      </c>
      <c r="D131" s="42">
        <f t="shared" si="53"/>
        <v>12564</v>
      </c>
      <c r="E131" s="42">
        <f t="shared" si="53"/>
        <v>12350.570000000002</v>
      </c>
      <c r="F131" s="42">
        <f t="shared" si="53"/>
        <v>9051.7900000000009</v>
      </c>
      <c r="G131" s="42">
        <f t="shared" si="53"/>
        <v>0</v>
      </c>
      <c r="H131" s="42">
        <f t="shared" si="53"/>
        <v>213.43000000000004</v>
      </c>
      <c r="I131" s="42">
        <f t="shared" si="53"/>
        <v>213.43000000000004</v>
      </c>
      <c r="J131" s="46">
        <f>F131/D131</f>
        <v>0.72045447309773969</v>
      </c>
      <c r="K131" s="46">
        <f>F131/C131</f>
        <v>0.72045447309773969</v>
      </c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</row>
    <row r="132" spans="1:24" x14ac:dyDescent="0.3">
      <c r="A132" s="19" t="s">
        <v>77</v>
      </c>
      <c r="B132" s="20">
        <v>0</v>
      </c>
      <c r="C132" s="20">
        <v>1873</v>
      </c>
      <c r="D132" s="20">
        <v>1873</v>
      </c>
      <c r="E132" s="20">
        <v>1872.5</v>
      </c>
      <c r="F132" s="20">
        <v>0</v>
      </c>
      <c r="G132" s="20">
        <v>0</v>
      </c>
      <c r="H132" s="6">
        <v>0.5</v>
      </c>
      <c r="I132" s="6">
        <v>0.5</v>
      </c>
      <c r="J132" s="38">
        <f t="shared" ref="J132" si="54">F132/D132</f>
        <v>0</v>
      </c>
      <c r="K132" s="38">
        <f t="shared" ref="K132" si="55">F132/C132</f>
        <v>0</v>
      </c>
    </row>
    <row r="133" spans="1:24" x14ac:dyDescent="0.3">
      <c r="A133" s="19" t="s">
        <v>89</v>
      </c>
      <c r="B133" s="20">
        <v>0</v>
      </c>
      <c r="C133" s="20">
        <v>185</v>
      </c>
      <c r="D133" s="20">
        <v>185</v>
      </c>
      <c r="E133" s="20">
        <v>184.04</v>
      </c>
      <c r="F133" s="20">
        <v>184.04</v>
      </c>
      <c r="G133" s="20">
        <v>0</v>
      </c>
      <c r="H133" s="6">
        <v>0.96000000000000796</v>
      </c>
      <c r="I133" s="6">
        <v>0.96000000000000796</v>
      </c>
      <c r="J133" s="38">
        <f t="shared" ref="J133:J136" si="56">F133/D133</f>
        <v>0.9948108108108108</v>
      </c>
      <c r="K133" s="38">
        <f t="shared" ref="K133:K136" si="57">F133/C133</f>
        <v>0.9948108108108108</v>
      </c>
    </row>
    <row r="134" spans="1:24" x14ac:dyDescent="0.3">
      <c r="A134" s="14" t="s">
        <v>90</v>
      </c>
      <c r="B134" s="16">
        <v>0</v>
      </c>
      <c r="C134" s="16">
        <v>8500</v>
      </c>
      <c r="D134" s="16">
        <v>8500</v>
      </c>
      <c r="E134" s="16">
        <v>8439.75</v>
      </c>
      <c r="F134" s="16">
        <v>8439.75</v>
      </c>
      <c r="G134" s="16">
        <v>0</v>
      </c>
      <c r="H134" s="6">
        <v>60.25</v>
      </c>
      <c r="I134" s="6">
        <v>60.25</v>
      </c>
      <c r="J134" s="38">
        <f t="shared" si="56"/>
        <v>0.99291176470588238</v>
      </c>
      <c r="K134" s="38">
        <f t="shared" si="57"/>
        <v>0.99291176470588238</v>
      </c>
    </row>
    <row r="135" spans="1:24" x14ac:dyDescent="0.3">
      <c r="A135" s="14" t="s">
        <v>132</v>
      </c>
      <c r="B135" s="16">
        <v>0</v>
      </c>
      <c r="C135" s="16">
        <v>500</v>
      </c>
      <c r="D135" s="16">
        <v>500</v>
      </c>
      <c r="E135" s="16">
        <v>428</v>
      </c>
      <c r="F135" s="16">
        <v>428</v>
      </c>
      <c r="G135" s="16">
        <v>0</v>
      </c>
      <c r="H135" s="6">
        <v>72</v>
      </c>
      <c r="I135" s="6">
        <v>72</v>
      </c>
      <c r="J135" s="38">
        <f t="shared" si="56"/>
        <v>0.85599999999999998</v>
      </c>
      <c r="K135" s="38">
        <f t="shared" si="57"/>
        <v>0.85599999999999998</v>
      </c>
    </row>
    <row r="136" spans="1:24" x14ac:dyDescent="0.3">
      <c r="A136" s="14" t="s">
        <v>97</v>
      </c>
      <c r="B136" s="16">
        <v>0</v>
      </c>
      <c r="C136" s="16">
        <v>1506</v>
      </c>
      <c r="D136" s="16">
        <v>1506</v>
      </c>
      <c r="E136" s="16">
        <v>1426.28</v>
      </c>
      <c r="F136" s="16">
        <v>0</v>
      </c>
      <c r="G136" s="16">
        <v>0</v>
      </c>
      <c r="H136" s="6">
        <v>79.720000000000027</v>
      </c>
      <c r="I136" s="6">
        <v>79.720000000000027</v>
      </c>
      <c r="J136" s="38">
        <f t="shared" si="56"/>
        <v>0</v>
      </c>
      <c r="K136" s="38">
        <f t="shared" si="57"/>
        <v>0</v>
      </c>
    </row>
    <row r="137" spans="1:24" s="31" customFormat="1" x14ac:dyDescent="0.3">
      <c r="A137" s="44" t="s">
        <v>29</v>
      </c>
      <c r="B137" s="42">
        <f>SUM(B138:B141)</f>
        <v>3595768</v>
      </c>
      <c r="C137" s="42">
        <f t="shared" ref="C137:I137" si="58">SUM(C138:C141)</f>
        <v>2923634</v>
      </c>
      <c r="D137" s="42">
        <f t="shared" si="58"/>
        <v>2416120</v>
      </c>
      <c r="E137" s="42">
        <f t="shared" si="58"/>
        <v>222757.18000000002</v>
      </c>
      <c r="F137" s="42">
        <f t="shared" si="58"/>
        <v>55345.97</v>
      </c>
      <c r="G137" s="42">
        <f t="shared" si="58"/>
        <v>49049.789999999994</v>
      </c>
      <c r="H137" s="42">
        <f t="shared" si="58"/>
        <v>2193362.8200000003</v>
      </c>
      <c r="I137" s="42">
        <f t="shared" si="58"/>
        <v>2700876.8200000003</v>
      </c>
      <c r="J137" s="46">
        <f>F137/D137</f>
        <v>2.2906962402529676E-2</v>
      </c>
      <c r="K137" s="46">
        <f>F137/C137</f>
        <v>1.8930539869217555E-2</v>
      </c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</row>
    <row r="138" spans="1:24" x14ac:dyDescent="0.3">
      <c r="A138" s="10" t="s">
        <v>106</v>
      </c>
      <c r="B138" s="24">
        <v>0</v>
      </c>
      <c r="C138" s="24">
        <v>500</v>
      </c>
      <c r="D138" s="24">
        <v>500</v>
      </c>
      <c r="E138" s="24">
        <v>208.37</v>
      </c>
      <c r="F138" s="24">
        <v>0</v>
      </c>
      <c r="G138" s="24">
        <v>0</v>
      </c>
      <c r="H138" s="6">
        <v>291.63</v>
      </c>
      <c r="I138" s="6">
        <v>291.63</v>
      </c>
      <c r="J138" s="38">
        <f t="shared" ref="J138" si="59">F138/D138</f>
        <v>0</v>
      </c>
      <c r="K138" s="38">
        <f t="shared" ref="K138" si="60">F138/C138</f>
        <v>0</v>
      </c>
    </row>
    <row r="139" spans="1:24" x14ac:dyDescent="0.3">
      <c r="A139" s="10" t="s">
        <v>107</v>
      </c>
      <c r="B139" s="24">
        <v>0</v>
      </c>
      <c r="C139" s="24">
        <v>200</v>
      </c>
      <c r="D139" s="24">
        <v>200</v>
      </c>
      <c r="E139" s="24">
        <v>0</v>
      </c>
      <c r="F139" s="24">
        <v>0</v>
      </c>
      <c r="G139" s="24">
        <v>0</v>
      </c>
      <c r="H139" s="6">
        <v>200</v>
      </c>
      <c r="I139" s="6">
        <v>200</v>
      </c>
      <c r="J139" s="38">
        <f t="shared" ref="J139:J141" si="61">F139/D139</f>
        <v>0</v>
      </c>
      <c r="K139" s="38">
        <f t="shared" ref="K139:K141" si="62">F139/C139</f>
        <v>0</v>
      </c>
    </row>
    <row r="140" spans="1:24" x14ac:dyDescent="0.3">
      <c r="A140" s="10" t="s">
        <v>124</v>
      </c>
      <c r="B140" s="24">
        <v>0</v>
      </c>
      <c r="C140" s="24">
        <v>3194</v>
      </c>
      <c r="D140" s="24">
        <v>3194</v>
      </c>
      <c r="E140" s="24">
        <v>3193.95</v>
      </c>
      <c r="F140" s="24">
        <v>0</v>
      </c>
      <c r="G140" s="24">
        <v>0</v>
      </c>
      <c r="H140" s="6">
        <v>5.0000000000181899E-2</v>
      </c>
      <c r="I140" s="6">
        <v>5.0000000000181899E-2</v>
      </c>
      <c r="J140" s="38">
        <f t="shared" si="61"/>
        <v>0</v>
      </c>
      <c r="K140" s="38">
        <f t="shared" si="62"/>
        <v>0</v>
      </c>
    </row>
    <row r="141" spans="1:24" x14ac:dyDescent="0.3">
      <c r="A141" s="10" t="s">
        <v>125</v>
      </c>
      <c r="B141" s="24">
        <v>3595768</v>
      </c>
      <c r="C141" s="24">
        <v>2919740</v>
      </c>
      <c r="D141" s="24">
        <v>2412226</v>
      </c>
      <c r="E141" s="24">
        <v>219354.86000000002</v>
      </c>
      <c r="F141" s="24">
        <v>55345.97</v>
      </c>
      <c r="G141" s="24">
        <v>49049.789999999994</v>
      </c>
      <c r="H141" s="6">
        <v>2192871.14</v>
      </c>
      <c r="I141" s="6">
        <v>2700385.14</v>
      </c>
      <c r="J141" s="38">
        <f t="shared" si="61"/>
        <v>2.2943940576048844E-2</v>
      </c>
      <c r="K141" s="38">
        <f t="shared" si="62"/>
        <v>1.8955787159130606E-2</v>
      </c>
    </row>
    <row r="142" spans="1:24" s="31" customFormat="1" x14ac:dyDescent="0.3">
      <c r="A142" s="44" t="s">
        <v>32</v>
      </c>
      <c r="B142" s="42">
        <f>SUM(B143)</f>
        <v>950000</v>
      </c>
      <c r="C142" s="42">
        <f t="shared" ref="C142:I142" si="63">SUM(C143)</f>
        <v>172538</v>
      </c>
      <c r="D142" s="42">
        <f t="shared" si="63"/>
        <v>172538</v>
      </c>
      <c r="E142" s="42">
        <f t="shared" si="63"/>
        <v>0</v>
      </c>
      <c r="F142" s="42">
        <f t="shared" si="63"/>
        <v>0</v>
      </c>
      <c r="G142" s="42">
        <f t="shared" si="63"/>
        <v>0</v>
      </c>
      <c r="H142" s="42">
        <f t="shared" si="63"/>
        <v>172538</v>
      </c>
      <c r="I142" s="42">
        <f t="shared" si="63"/>
        <v>172538</v>
      </c>
      <c r="J142" s="46">
        <f>F142/D142</f>
        <v>0</v>
      </c>
      <c r="K142" s="46">
        <f>F142/C142</f>
        <v>0</v>
      </c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</row>
    <row r="143" spans="1:24" x14ac:dyDescent="0.3">
      <c r="A143" s="10" t="s">
        <v>126</v>
      </c>
      <c r="B143" s="16">
        <v>950000</v>
      </c>
      <c r="C143" s="16">
        <v>172538</v>
      </c>
      <c r="D143" s="16">
        <v>172538</v>
      </c>
      <c r="E143" s="16">
        <v>0</v>
      </c>
      <c r="F143" s="16">
        <v>0</v>
      </c>
      <c r="G143" s="16">
        <v>0</v>
      </c>
      <c r="H143" s="6">
        <v>172538</v>
      </c>
      <c r="I143" s="6">
        <v>172538</v>
      </c>
      <c r="J143" s="38">
        <f t="shared" ref="J143" si="64">F143/D143</f>
        <v>0</v>
      </c>
      <c r="K143" s="38">
        <f t="shared" ref="K143" si="65">F143/C143</f>
        <v>0</v>
      </c>
    </row>
    <row r="144" spans="1:24" s="31" customFormat="1" x14ac:dyDescent="0.3">
      <c r="A144" s="44" t="s">
        <v>30</v>
      </c>
      <c r="B144" s="42">
        <f>SUM(B145:B147)</f>
        <v>553500</v>
      </c>
      <c r="C144" s="42">
        <f t="shared" ref="C144:I144" si="66">SUM(C145:C147)</f>
        <v>429628</v>
      </c>
      <c r="D144" s="42">
        <f t="shared" si="66"/>
        <v>420428</v>
      </c>
      <c r="E144" s="42">
        <f t="shared" si="66"/>
        <v>109285.42</v>
      </c>
      <c r="F144" s="42">
        <f t="shared" si="66"/>
        <v>18427.5</v>
      </c>
      <c r="G144" s="42">
        <f t="shared" si="66"/>
        <v>8827.5</v>
      </c>
      <c r="H144" s="42">
        <f t="shared" si="66"/>
        <v>311142.58</v>
      </c>
      <c r="I144" s="42">
        <f t="shared" si="66"/>
        <v>320342.58</v>
      </c>
      <c r="J144" s="46">
        <f>F144/D144</f>
        <v>4.3830334801678292E-2</v>
      </c>
      <c r="K144" s="46">
        <f>F144/C144</f>
        <v>4.289175752045956E-2</v>
      </c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</row>
    <row r="145" spans="1:24" x14ac:dyDescent="0.3">
      <c r="A145" s="10" t="s">
        <v>112</v>
      </c>
      <c r="B145" s="16">
        <v>553500</v>
      </c>
      <c r="C145" s="16">
        <v>312028</v>
      </c>
      <c r="D145" s="16">
        <v>302828</v>
      </c>
      <c r="E145" s="16">
        <v>99685.42</v>
      </c>
      <c r="F145" s="16">
        <v>8827.5</v>
      </c>
      <c r="G145" s="16">
        <v>8827.5</v>
      </c>
      <c r="H145" s="6">
        <v>203142.58000000002</v>
      </c>
      <c r="I145" s="6">
        <v>212342.58000000002</v>
      </c>
      <c r="J145" s="38">
        <f t="shared" ref="J145" si="67">F145/D145</f>
        <v>2.9150210680650403E-2</v>
      </c>
      <c r="K145" s="38">
        <f t="shared" ref="K145" si="68">F145/C145</f>
        <v>2.8290730319073931E-2</v>
      </c>
    </row>
    <row r="146" spans="1:24" x14ac:dyDescent="0.3">
      <c r="A146" s="10" t="s">
        <v>127</v>
      </c>
      <c r="B146" s="16">
        <v>0</v>
      </c>
      <c r="C146" s="16">
        <v>108000</v>
      </c>
      <c r="D146" s="16">
        <v>108000</v>
      </c>
      <c r="E146" s="16">
        <v>0</v>
      </c>
      <c r="F146" s="16">
        <v>0</v>
      </c>
      <c r="G146" s="16">
        <v>0</v>
      </c>
      <c r="H146" s="6">
        <v>108000</v>
      </c>
      <c r="I146" s="6">
        <v>108000</v>
      </c>
      <c r="J146" s="38">
        <f t="shared" ref="J146:J147" si="69">F146/D146</f>
        <v>0</v>
      </c>
      <c r="K146" s="38">
        <f t="shared" ref="K146:K147" si="70">F146/C146</f>
        <v>0</v>
      </c>
    </row>
    <row r="147" spans="1:24" x14ac:dyDescent="0.3">
      <c r="A147" s="10" t="s">
        <v>130</v>
      </c>
      <c r="B147" s="16">
        <v>0</v>
      </c>
      <c r="C147" s="16">
        <v>9600</v>
      </c>
      <c r="D147" s="16">
        <v>9600</v>
      </c>
      <c r="E147" s="16">
        <v>9600</v>
      </c>
      <c r="F147" s="16">
        <v>9600</v>
      </c>
      <c r="G147" s="16">
        <v>0</v>
      </c>
      <c r="H147" s="6">
        <v>0</v>
      </c>
      <c r="I147" s="6">
        <v>0</v>
      </c>
      <c r="J147" s="38">
        <f t="shared" si="69"/>
        <v>1</v>
      </c>
      <c r="K147" s="38">
        <f t="shared" si="70"/>
        <v>1</v>
      </c>
    </row>
    <row r="148" spans="1:24" s="31" customFormat="1" x14ac:dyDescent="0.3">
      <c r="A148" s="44" t="s">
        <v>33</v>
      </c>
      <c r="B148" s="42">
        <f>SUM(B149:B150)</f>
        <v>1273000</v>
      </c>
      <c r="C148" s="42">
        <f t="shared" ref="C148:I148" si="71">SUM(C149:C150)</f>
        <v>1071570</v>
      </c>
      <c r="D148" s="42">
        <f t="shared" si="71"/>
        <v>1071570</v>
      </c>
      <c r="E148" s="42">
        <f t="shared" si="71"/>
        <v>0</v>
      </c>
      <c r="F148" s="42">
        <f t="shared" si="71"/>
        <v>0</v>
      </c>
      <c r="G148" s="42">
        <f t="shared" si="71"/>
        <v>0</v>
      </c>
      <c r="H148" s="42">
        <f t="shared" si="71"/>
        <v>1071570</v>
      </c>
      <c r="I148" s="42">
        <f t="shared" si="71"/>
        <v>1071570</v>
      </c>
      <c r="J148" s="46">
        <f>F148/D148</f>
        <v>0</v>
      </c>
      <c r="K148" s="46">
        <f>F148/C148</f>
        <v>0</v>
      </c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</row>
    <row r="149" spans="1:24" x14ac:dyDescent="0.3">
      <c r="A149" s="11" t="s">
        <v>128</v>
      </c>
      <c r="B149" s="16">
        <v>1200000</v>
      </c>
      <c r="C149" s="16">
        <v>998570</v>
      </c>
      <c r="D149" s="16">
        <v>998570</v>
      </c>
      <c r="E149" s="16">
        <v>0</v>
      </c>
      <c r="F149" s="16">
        <v>0</v>
      </c>
      <c r="G149" s="16">
        <v>0</v>
      </c>
      <c r="H149" s="6">
        <v>998570</v>
      </c>
      <c r="I149" s="6">
        <v>998570</v>
      </c>
      <c r="J149" s="38">
        <f t="shared" ref="J149" si="72">F149/D149</f>
        <v>0</v>
      </c>
      <c r="K149" s="38">
        <f t="shared" ref="K149" si="73">F149/C149</f>
        <v>0</v>
      </c>
    </row>
    <row r="150" spans="1:24" x14ac:dyDescent="0.3">
      <c r="A150" s="12" t="s">
        <v>129</v>
      </c>
      <c r="B150" s="18">
        <v>73000</v>
      </c>
      <c r="C150" s="18">
        <v>73000</v>
      </c>
      <c r="D150" s="18">
        <v>73000</v>
      </c>
      <c r="E150" s="18">
        <v>0</v>
      </c>
      <c r="F150" s="18">
        <v>0</v>
      </c>
      <c r="G150" s="18">
        <v>0</v>
      </c>
      <c r="H150" s="6">
        <v>73000</v>
      </c>
      <c r="I150" s="6">
        <v>73000</v>
      </c>
      <c r="J150" s="38">
        <f t="shared" ref="J150" si="74">F150/D150</f>
        <v>0</v>
      </c>
      <c r="K150" s="38">
        <f t="shared" ref="K150" si="75">F150/C150</f>
        <v>0</v>
      </c>
    </row>
    <row r="151" spans="1:24" s="31" customFormat="1" x14ac:dyDescent="0.3">
      <c r="A151" s="55" t="s">
        <v>135</v>
      </c>
      <c r="B151" s="56">
        <f>SUM(B152)</f>
        <v>0</v>
      </c>
      <c r="C151" s="56">
        <f t="shared" ref="C151:I151" si="76">SUM(C152)</f>
        <v>142433</v>
      </c>
      <c r="D151" s="56">
        <f t="shared" si="76"/>
        <v>142433</v>
      </c>
      <c r="E151" s="56">
        <f t="shared" si="76"/>
        <v>0</v>
      </c>
      <c r="F151" s="56">
        <f t="shared" si="76"/>
        <v>0</v>
      </c>
      <c r="G151" s="56">
        <f t="shared" si="76"/>
        <v>0</v>
      </c>
      <c r="H151" s="56">
        <f t="shared" si="76"/>
        <v>142433</v>
      </c>
      <c r="I151" s="56">
        <f t="shared" si="76"/>
        <v>142433</v>
      </c>
      <c r="J151" s="46">
        <f>F151/D151</f>
        <v>0</v>
      </c>
      <c r="K151" s="46">
        <f>F151/C151</f>
        <v>0</v>
      </c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</row>
    <row r="152" spans="1:24" x14ac:dyDescent="0.3">
      <c r="A152" s="22" t="s">
        <v>136</v>
      </c>
      <c r="B152" s="23">
        <v>0</v>
      </c>
      <c r="C152" s="23">
        <v>142433</v>
      </c>
      <c r="D152" s="23">
        <v>142433</v>
      </c>
      <c r="E152" s="23">
        <v>0</v>
      </c>
      <c r="F152" s="23">
        <v>0</v>
      </c>
      <c r="G152" s="23">
        <v>0</v>
      </c>
      <c r="H152" s="21">
        <v>142433</v>
      </c>
      <c r="I152" s="21">
        <v>142433</v>
      </c>
      <c r="J152" s="40">
        <f t="shared" ref="J152" si="77">F152/D152</f>
        <v>0</v>
      </c>
      <c r="K152" s="40">
        <f t="shared" ref="K152" si="78">F152/C152</f>
        <v>0</v>
      </c>
    </row>
  </sheetData>
  <mergeCells count="3">
    <mergeCell ref="A1:K1"/>
    <mergeCell ref="A3:K3"/>
    <mergeCell ref="A2:K2"/>
  </mergeCells>
  <pageMargins left="0.25" right="0.25" top="0.75" bottom="0.75" header="0.3" footer="0.3"/>
  <pageSetup paperSize="5" scale="9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EJEC </vt:lpstr>
      <vt:lpstr>'EJEC '!Títulos_a_imprimir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 Franco</dc:creator>
  <cp:lastModifiedBy>Olga Olivares</cp:lastModifiedBy>
  <cp:lastPrinted>2020-10-06T17:47:36Z</cp:lastPrinted>
  <dcterms:created xsi:type="dcterms:W3CDTF">2019-08-06T21:48:30Z</dcterms:created>
  <dcterms:modified xsi:type="dcterms:W3CDTF">2020-10-06T17:47:40Z</dcterms:modified>
</cp:coreProperties>
</file>