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tabRatio="598" activeTab="0"/>
  </bookViews>
  <sheets>
    <sheet name="DICIEMBRE 2023" sheetId="1" r:id="rId1"/>
    <sheet name="Hoja2" sheetId="2" r:id="rId2"/>
  </sheets>
  <definedNames>
    <definedName name="Excel_BuiltIn_Print_Titles_2">#REF!</definedName>
    <definedName name="_xlnm.Print_Titles" localSheetId="0">'DICIEMBRE 2023'!$7:$10</definedName>
  </definedNames>
  <calcPr fullCalcOnLoad="1"/>
</workbook>
</file>

<file path=xl/sharedStrings.xml><?xml version="1.0" encoding="utf-8"?>
<sst xmlns="http://schemas.openxmlformats.org/spreadsheetml/2006/main" count="211" uniqueCount="154">
  <si>
    <t>TOTAL</t>
  </si>
  <si>
    <t>0</t>
  </si>
  <si>
    <t>SERVICIOS PERSONALES</t>
  </si>
  <si>
    <t>001</t>
  </si>
  <si>
    <t>002</t>
  </si>
  <si>
    <t>030</t>
  </si>
  <si>
    <t>GASTOS DE REPRESENTACION FIJOS</t>
  </si>
  <si>
    <t>040</t>
  </si>
  <si>
    <t>SOBRETIEMPO</t>
  </si>
  <si>
    <t>050</t>
  </si>
  <si>
    <t>XIII MES</t>
  </si>
  <si>
    <t>070</t>
  </si>
  <si>
    <t>CONTIBUC. A LA SEGURIDAD SOCIAL</t>
  </si>
  <si>
    <t>1</t>
  </si>
  <si>
    <t>SERVICIOS NO PERSONALES</t>
  </si>
  <si>
    <t>100</t>
  </si>
  <si>
    <t>ALQUILERES</t>
  </si>
  <si>
    <t>110</t>
  </si>
  <si>
    <t>SERVICIOS BASICOS</t>
  </si>
  <si>
    <t>111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</si>
  <si>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</si>
  <si>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</si>
  <si>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</si>
  <si>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</si>
  <si>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</si>
  <si>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</si>
  <si>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</si>
  <si>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</si>
  <si>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</si>
  <si>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</si>
  <si>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120</t>
  </si>
  <si>
    <t>IMPRES. ENCUADERNACION Y OTROS</t>
  </si>
  <si>
    <t>130</t>
  </si>
  <si>
    <t>INFORMACION Y PUBLICIDAD</t>
  </si>
  <si>
    <t>140</t>
  </si>
  <si>
    <t>VIATICOS</t>
  </si>
  <si>
    <t>150</t>
  </si>
  <si>
    <t>TRANSPORTE DE PERSONAS Y BIENES</t>
  </si>
  <si>
    <t>160</t>
  </si>
  <si>
    <t>SERVICIOS COMERCIALES Y FINANC.</t>
  </si>
  <si>
    <t>170</t>
  </si>
  <si>
    <t>180</t>
  </si>
  <si>
    <t>MANTENIMIENTO Y REPARACION</t>
  </si>
  <si>
    <t>2</t>
  </si>
  <si>
    <t>MATERIALES Y SUMINISTROS</t>
  </si>
  <si>
    <t>200</t>
  </si>
  <si>
    <t>ALIMENTOS Y BEBIDAS</t>
  </si>
  <si>
    <t>210</t>
  </si>
  <si>
    <t>TEXTILES Y VESTUARIO</t>
  </si>
  <si>
    <t>220</t>
  </si>
  <si>
    <t>COMBUSTIBLE Y LUBRICANTES</t>
  </si>
  <si>
    <t>230</t>
  </si>
  <si>
    <t>PRODUCTOS DE PAPEL Y CARTON</t>
  </si>
  <si>
    <t>240</t>
  </si>
  <si>
    <t>PRODUCTOS QUIMICOS Y CONEXOS</t>
  </si>
  <si>
    <t>250</t>
  </si>
  <si>
    <t>MATERIALES PARA CONST. Y MANT.</t>
  </si>
  <si>
    <t>260</t>
  </si>
  <si>
    <t>PRODUCTOS VARIOS</t>
  </si>
  <si>
    <t>270</t>
  </si>
  <si>
    <t>UTILES Y MATERIALES DIVERSOS</t>
  </si>
  <si>
    <t>280</t>
  </si>
  <si>
    <t>REPUESTOS</t>
  </si>
  <si>
    <t>3</t>
  </si>
  <si>
    <t>6</t>
  </si>
  <si>
    <t>TRANFERENCIAS CORRIENTES</t>
  </si>
  <si>
    <t>610</t>
  </si>
  <si>
    <t>A PERSONAS</t>
  </si>
  <si>
    <t>620</t>
  </si>
  <si>
    <t>BECAS DE ESTUDIO</t>
  </si>
  <si>
    <t>640</t>
  </si>
  <si>
    <t xml:space="preserve"> A INSTITUCIONES PUBLICAS</t>
  </si>
  <si>
    <t>641</t>
  </si>
  <si>
    <t>9</t>
  </si>
  <si>
    <t>ASIGNACIONES GLOBALES</t>
  </si>
  <si>
    <t>930</t>
  </si>
  <si>
    <t>IMPREVISTOS</t>
  </si>
  <si>
    <t>DEPARTAMENTO DE PRESUPUESTO</t>
  </si>
  <si>
    <t>614</t>
  </si>
  <si>
    <t>611</t>
  </si>
  <si>
    <t>624</t>
  </si>
  <si>
    <t xml:space="preserve">    CAPACITACION Y ESTUDIOS</t>
  </si>
  <si>
    <t xml:space="preserve">     GOBIERNO CENTRAL</t>
  </si>
  <si>
    <t xml:space="preserve">    BONIFICACION POR ANTIGÜEDAD</t>
  </si>
  <si>
    <t>CREDITOS REC. POR SERV. PERS.</t>
  </si>
  <si>
    <t>090</t>
  </si>
  <si>
    <t>190</t>
  </si>
  <si>
    <t>CREDITO REC. POR SERV. NO PERS.</t>
  </si>
  <si>
    <t>CREDITO REC. P/ MAT. Y SUMINISTROS</t>
  </si>
  <si>
    <t>290</t>
  </si>
  <si>
    <t>690</t>
  </si>
  <si>
    <t>CRED. REC. X TRANSF. CORRIENTES</t>
  </si>
  <si>
    <t>SERVICIO DE TRANSMISION DE DATOS</t>
  </si>
  <si>
    <t>OBJ.</t>
  </si>
  <si>
    <t>NOMBRE DEL GASTO</t>
  </si>
  <si>
    <t>PRESUPUESTO MODIFICADO ANUAL</t>
  </si>
  <si>
    <t>COMPROMISO</t>
  </si>
  <si>
    <t>PAGADO</t>
  </si>
  <si>
    <t xml:space="preserve">    INDEMNIZACIONES LABORALES</t>
  </si>
  <si>
    <t xml:space="preserve">    DONATIVOS A PERSONAS</t>
  </si>
  <si>
    <t>612</t>
  </si>
  <si>
    <t>PERSONAL FIJO</t>
  </si>
  <si>
    <t xml:space="preserve"> PERSONAL TRANSITORIO</t>
  </si>
  <si>
    <t>PAGADO                 A</t>
  </si>
  <si>
    <t>629</t>
  </si>
  <si>
    <t xml:space="preserve">    OTRAS BECAS</t>
  </si>
  <si>
    <t>COMPROMISO       A</t>
  </si>
  <si>
    <t>TRASFERENCIAS CORRIENTES.</t>
  </si>
  <si>
    <t>CONSULTORIAS Y SERV. ESPECIALES</t>
  </si>
  <si>
    <t>OPERACIONES</t>
  </si>
  <si>
    <t>ASIGNADO A LA FECHA</t>
  </si>
  <si>
    <t>SERVICIO DE TELEFONÍA CELULAR</t>
  </si>
  <si>
    <t>INSTITUTO PARA LA FORMACIÓN Y APROVECHAMIENTO DE RECURSO HUMANOS</t>
  </si>
  <si>
    <t>EJECUCIÓN PRESUPUESTARIA DE GASTOS DE FUNCIONAMIENTO SEGÚN OBJETO</t>
  </si>
  <si>
    <t xml:space="preserve">    INDEMNIZACIONES ESPECIALES</t>
  </si>
  <si>
    <t xml:space="preserve">   OTRAS TRANSFERENCIAS</t>
  </si>
  <si>
    <t>MAQUINARIA Y EQUIPO Y SEMOVIENTES</t>
  </si>
  <si>
    <t>CREDITO REC. POR  MAQ. Y EQUIPO</t>
  </si>
  <si>
    <t>390</t>
  </si>
  <si>
    <t>380</t>
  </si>
  <si>
    <t>MAQUINARIA Y EQUIPO DE COMPUTACIÓN</t>
  </si>
  <si>
    <t>370</t>
  </si>
  <si>
    <t>MAQUINARIA Y EQUIPO DE VARIOS</t>
  </si>
  <si>
    <t>350</t>
  </si>
  <si>
    <t xml:space="preserve"> MOBILIARIO</t>
  </si>
  <si>
    <t>310</t>
  </si>
  <si>
    <t>MAQUINARIA Y EQUIPO DE TRANSPORTE</t>
  </si>
  <si>
    <t>313</t>
  </si>
  <si>
    <t>MARITIMO</t>
  </si>
  <si>
    <t>CRED. RECONOCIDO</t>
  </si>
  <si>
    <t>320</t>
  </si>
  <si>
    <t>EQUIPO EDUCACIONAL Y RECREATIVO</t>
  </si>
  <si>
    <t>JUNIO</t>
  </si>
  <si>
    <t xml:space="preserve">                                                           (AL 30 DE JUNIO DE 2021)</t>
  </si>
  <si>
    <r>
      <t xml:space="preserve">EJECUCIÓN PRESUPUESTARIA DE GASTOS DE </t>
    </r>
    <r>
      <rPr>
        <b/>
        <u val="single"/>
        <sz val="9"/>
        <rFont val="Arial"/>
        <family val="2"/>
      </rPr>
      <t>FUNCIONAMIENTO</t>
    </r>
    <r>
      <rPr>
        <b/>
        <sz val="9"/>
        <rFont val="Arial"/>
        <family val="2"/>
      </rPr>
      <t xml:space="preserve"> SEGÚN OBJETO</t>
    </r>
  </si>
  <si>
    <t>117</t>
  </si>
  <si>
    <t>300</t>
  </si>
  <si>
    <t>MAQUINARIA Y EQUIPO DE PRODUCCIÓN</t>
  </si>
  <si>
    <t>301</t>
  </si>
  <si>
    <t>MAQ. Y EQUIPO DE COMUNICACIONES</t>
  </si>
  <si>
    <t>PRESUPUESTO</t>
  </si>
  <si>
    <t>MODIFICADO</t>
  </si>
  <si>
    <t>ANUAL</t>
  </si>
  <si>
    <t>ASIGNADO</t>
  </si>
  <si>
    <t>A LA FECHA</t>
  </si>
  <si>
    <t>A</t>
  </si>
  <si>
    <t>DETALLE</t>
  </si>
  <si>
    <t>340</t>
  </si>
  <si>
    <t>EQUIPO DE OFICINA</t>
  </si>
  <si>
    <t>613</t>
  </si>
  <si>
    <t>619</t>
  </si>
  <si>
    <t>DICIEMBRE</t>
  </si>
  <si>
    <t xml:space="preserve">                                                                                         (AL 31 DE DICIEMBRE DE 2023)</t>
  </si>
  <si>
    <t>MENSUAL-DICIEMBRE</t>
  </si>
</sst>
</file>

<file path=xl/styles.xml><?xml version="1.0" encoding="utf-8"?>
<styleSheet xmlns="http://schemas.openxmlformats.org/spreadsheetml/2006/main">
  <numFmts count="24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</numFmts>
  <fonts count="46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 applyNumberFormat="0">
      <alignment/>
      <protection/>
    </xf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1" fillId="0" borderId="0" xfId="0" applyFont="1" applyAlignment="1" quotePrefix="1">
      <alignment horizontal="left"/>
    </xf>
    <xf numFmtId="4" fontId="3" fillId="0" borderId="0" xfId="0" applyNumberFormat="1" applyFont="1" applyBorder="1" applyAlignment="1">
      <alignment/>
    </xf>
    <xf numFmtId="4" fontId="4" fillId="33" borderId="13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 quotePrefix="1">
      <alignment horizontal="left"/>
    </xf>
    <xf numFmtId="4" fontId="4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3" borderId="12" xfId="0" applyFont="1" applyFill="1" applyBorder="1" applyAlignment="1" quotePrefix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 quotePrefix="1">
      <alignment horizontal="left"/>
    </xf>
    <xf numFmtId="4" fontId="4" fillId="33" borderId="1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 vertical="center" wrapText="1"/>
    </xf>
    <xf numFmtId="4" fontId="2" fillId="10" borderId="15" xfId="0" applyNumberFormat="1" applyFont="1" applyFill="1" applyBorder="1" applyAlignment="1" quotePrefix="1">
      <alignment horizontal="center" vertical="center" wrapText="1"/>
    </xf>
    <xf numFmtId="0" fontId="2" fillId="10" borderId="16" xfId="0" applyFont="1" applyFill="1" applyBorder="1" applyAlignment="1">
      <alignment horizontal="center"/>
    </xf>
    <xf numFmtId="0" fontId="2" fillId="10" borderId="16" xfId="0" applyFont="1" applyFill="1" applyBorder="1" applyAlignment="1" quotePrefix="1">
      <alignment horizontal="center" vertical="center" wrapText="1"/>
    </xf>
    <xf numFmtId="49" fontId="2" fillId="10" borderId="11" xfId="0" applyNumberFormat="1" applyFont="1" applyFill="1" applyBorder="1" applyAlignment="1">
      <alignment/>
    </xf>
    <xf numFmtId="0" fontId="2" fillId="10" borderId="11" xfId="0" applyFont="1" applyFill="1" applyBorder="1" applyAlignment="1" quotePrefix="1">
      <alignment horizontal="center"/>
    </xf>
    <xf numFmtId="49" fontId="4" fillId="10" borderId="12" xfId="0" applyNumberFormat="1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4" fontId="4" fillId="10" borderId="12" xfId="0" applyNumberFormat="1" applyFont="1" applyFill="1" applyBorder="1" applyAlignment="1">
      <alignment/>
    </xf>
    <xf numFmtId="4" fontId="2" fillId="33" borderId="13" xfId="55" applyNumberFormat="1" applyFont="1" applyFill="1" applyBorder="1" applyAlignment="1">
      <alignment horizontal="center"/>
    </xf>
    <xf numFmtId="4" fontId="4" fillId="10" borderId="1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2" fillId="10" borderId="14" xfId="0" applyFont="1" applyFill="1" applyBorder="1" applyAlignment="1">
      <alignment horizontal="center" vertical="center" wrapText="1"/>
    </xf>
    <xf numFmtId="0" fontId="1" fillId="0" borderId="0" xfId="0" applyFont="1" applyAlignment="1" quotePrefix="1">
      <alignment/>
    </xf>
    <xf numFmtId="49" fontId="4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 quotePrefix="1">
      <alignment horizontal="center"/>
    </xf>
    <xf numFmtId="0" fontId="2" fillId="33" borderId="12" xfId="0" applyFont="1" applyFill="1" applyBorder="1" applyAlignment="1" quotePrefix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10" borderId="14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8" xfId="49" applyNumberFormat="1" applyFont="1" applyFill="1" applyBorder="1" applyAlignment="1">
      <alignment horizontal="center"/>
      <protection/>
    </xf>
    <xf numFmtId="49" fontId="2" fillId="33" borderId="18" xfId="0" applyNumberFormat="1" applyFont="1" applyFill="1" applyBorder="1" applyAlignment="1">
      <alignment horizontal="center"/>
    </xf>
    <xf numFmtId="0" fontId="26" fillId="33" borderId="12" xfId="0" applyFont="1" applyFill="1" applyBorder="1" applyAlignment="1">
      <alignment horizontal="left"/>
    </xf>
    <xf numFmtId="0" fontId="26" fillId="33" borderId="12" xfId="0" applyFont="1" applyFill="1" applyBorder="1" applyAlignment="1" quotePrefix="1">
      <alignment horizontal="left"/>
    </xf>
    <xf numFmtId="4" fontId="2" fillId="33" borderId="12" xfId="0" applyNumberFormat="1" applyFont="1" applyFill="1" applyBorder="1" applyAlignment="1">
      <alignment horizontal="center"/>
    </xf>
    <xf numFmtId="0" fontId="26" fillId="33" borderId="12" xfId="0" applyFont="1" applyFill="1" applyBorder="1" applyAlignment="1">
      <alignment/>
    </xf>
    <xf numFmtId="49" fontId="2" fillId="33" borderId="19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 quotePrefix="1">
      <alignment horizontal="center" vertical="center" wrapText="1"/>
    </xf>
    <xf numFmtId="0" fontId="2" fillId="33" borderId="22" xfId="0" applyFont="1" applyFill="1" applyBorder="1" applyAlignment="1" quotePrefix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 quotePrefix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/>
    </xf>
    <xf numFmtId="0" fontId="2" fillId="33" borderId="11" xfId="0" applyFont="1" applyFill="1" applyBorder="1" applyAlignment="1" quotePrefix="1">
      <alignment horizontal="center"/>
    </xf>
    <xf numFmtId="4" fontId="4" fillId="33" borderId="11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/>
    </xf>
    <xf numFmtId="0" fontId="2" fillId="33" borderId="26" xfId="0" applyFont="1" applyFill="1" applyBorder="1" applyAlignment="1">
      <alignment/>
    </xf>
    <xf numFmtId="4" fontId="2" fillId="33" borderId="26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4" fontId="2" fillId="33" borderId="28" xfId="0" applyNumberFormat="1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9" xfId="0" applyFont="1" applyFill="1" applyBorder="1" applyAlignment="1" quotePrefix="1">
      <alignment horizontal="right"/>
    </xf>
    <xf numFmtId="4" fontId="2" fillId="33" borderId="29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0" xfId="0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B1">
      <selection activeCell="K96" sqref="K96"/>
    </sheetView>
  </sheetViews>
  <sheetFormatPr defaultColWidth="11.421875" defaultRowHeight="12.75"/>
  <cols>
    <col min="1" max="1" width="6.140625" style="2" customWidth="1"/>
    <col min="2" max="2" width="30.7109375" style="2" customWidth="1"/>
    <col min="3" max="4" width="12.7109375" style="2" customWidth="1"/>
    <col min="5" max="5" width="11.7109375" style="2" customWidth="1"/>
    <col min="6" max="6" width="12.28125" style="2" customWidth="1"/>
    <col min="7" max="7" width="13.8515625" style="2" bestFit="1" customWidth="1"/>
    <col min="8" max="8" width="11.421875" style="1" customWidth="1"/>
    <col min="9" max="10" width="11.421875" style="47" customWidth="1"/>
    <col min="11" max="16384" width="11.421875" style="1" customWidth="1"/>
  </cols>
  <sheetData>
    <row r="1" spans="1:9" ht="11.25">
      <c r="A1" s="77"/>
      <c r="B1" s="77"/>
      <c r="C1" s="77"/>
      <c r="D1" s="77"/>
      <c r="E1" s="77"/>
      <c r="F1" s="77"/>
      <c r="G1" s="77"/>
      <c r="H1" s="81"/>
      <c r="I1" s="82"/>
    </row>
    <row r="2" spans="1:9" ht="16.5" customHeight="1">
      <c r="A2" s="77"/>
      <c r="B2" s="83"/>
      <c r="C2" s="83"/>
      <c r="D2" s="83"/>
      <c r="E2" s="83"/>
      <c r="F2" s="83"/>
      <c r="G2" s="83"/>
      <c r="H2" s="83"/>
      <c r="I2" s="82"/>
    </row>
    <row r="3" spans="1:9" ht="12">
      <c r="A3" s="83"/>
      <c r="B3" s="83"/>
      <c r="C3" s="83"/>
      <c r="D3" s="83"/>
      <c r="E3" s="83"/>
      <c r="F3" s="83"/>
      <c r="G3" s="83"/>
      <c r="H3" s="83"/>
      <c r="I3" s="82"/>
    </row>
    <row r="4" spans="1:9" ht="12">
      <c r="A4" s="84"/>
      <c r="B4" s="83" t="s">
        <v>112</v>
      </c>
      <c r="C4" s="83"/>
      <c r="D4" s="83"/>
      <c r="E4" s="83"/>
      <c r="F4" s="83"/>
      <c r="G4" s="83"/>
      <c r="H4" s="83"/>
      <c r="I4" s="82"/>
    </row>
    <row r="5" spans="1:9" ht="13.5" customHeight="1">
      <c r="A5" s="83" t="s">
        <v>77</v>
      </c>
      <c r="B5" s="83"/>
      <c r="C5" s="83"/>
      <c r="D5" s="83"/>
      <c r="E5" s="83"/>
      <c r="F5" s="83"/>
      <c r="G5" s="83"/>
      <c r="H5" s="83"/>
      <c r="I5" s="82"/>
    </row>
    <row r="6" spans="1:9" ht="13.5" customHeight="1">
      <c r="A6" s="84"/>
      <c r="B6" s="83" t="s">
        <v>113</v>
      </c>
      <c r="C6" s="83"/>
      <c r="D6" s="83"/>
      <c r="E6" s="83"/>
      <c r="F6" s="83"/>
      <c r="G6" s="83"/>
      <c r="H6" s="83"/>
      <c r="I6" s="82"/>
    </row>
    <row r="7" spans="1:9" ht="13.5" customHeight="1">
      <c r="A7" s="85"/>
      <c r="B7" s="86" t="s">
        <v>152</v>
      </c>
      <c r="C7" s="87"/>
      <c r="D7" s="87"/>
      <c r="E7" s="87"/>
      <c r="F7" s="87"/>
      <c r="G7" s="87"/>
      <c r="H7" s="87"/>
      <c r="I7" s="82"/>
    </row>
    <row r="8" spans="1:9" ht="4.5" customHeight="1">
      <c r="A8" s="77"/>
      <c r="B8" s="77"/>
      <c r="C8" s="77"/>
      <c r="D8" s="77"/>
      <c r="E8" s="77"/>
      <c r="F8" s="77"/>
      <c r="G8" s="77"/>
      <c r="H8" s="81"/>
      <c r="I8" s="82"/>
    </row>
    <row r="9" spans="1:9" ht="19.5" customHeight="1">
      <c r="A9" s="88" t="s">
        <v>93</v>
      </c>
      <c r="B9" s="89" t="s">
        <v>94</v>
      </c>
      <c r="C9" s="90" t="s">
        <v>95</v>
      </c>
      <c r="D9" s="91" t="s">
        <v>110</v>
      </c>
      <c r="E9" s="92" t="s">
        <v>106</v>
      </c>
      <c r="F9" s="93" t="s">
        <v>103</v>
      </c>
      <c r="G9" s="94" t="s">
        <v>153</v>
      </c>
      <c r="H9" s="95"/>
      <c r="I9" s="82"/>
    </row>
    <row r="10" spans="1:9" ht="17.25" customHeight="1">
      <c r="A10" s="96"/>
      <c r="B10" s="97"/>
      <c r="C10" s="98"/>
      <c r="D10" s="99" t="s">
        <v>151</v>
      </c>
      <c r="E10" s="99" t="s">
        <v>151</v>
      </c>
      <c r="F10" s="99" t="s">
        <v>151</v>
      </c>
      <c r="G10" s="100" t="s">
        <v>96</v>
      </c>
      <c r="H10" s="100" t="s">
        <v>97</v>
      </c>
      <c r="I10" s="82"/>
    </row>
    <row r="11" spans="1:9" ht="3.75" customHeight="1">
      <c r="A11" s="64"/>
      <c r="B11" s="6"/>
      <c r="C11" s="65"/>
      <c r="D11" s="65"/>
      <c r="E11" s="65"/>
      <c r="F11" s="65"/>
      <c r="G11" s="101"/>
      <c r="H11" s="101"/>
      <c r="I11" s="82"/>
    </row>
    <row r="12" spans="1:13" ht="13.5" customHeight="1">
      <c r="A12" s="8"/>
      <c r="B12" s="102" t="s">
        <v>0</v>
      </c>
      <c r="C12" s="27">
        <f aca="true" t="shared" si="0" ref="C12:H12">SUM(C14+C22+C40+C51+C62+C63+C76)</f>
        <v>20746195</v>
      </c>
      <c r="D12" s="27">
        <f t="shared" si="0"/>
        <v>20746195</v>
      </c>
      <c r="E12" s="27">
        <f t="shared" si="0"/>
        <v>18271669.85</v>
      </c>
      <c r="F12" s="27">
        <f t="shared" si="0"/>
        <v>11395033.879999999</v>
      </c>
      <c r="G12" s="103">
        <f t="shared" si="0"/>
        <v>908551.0499999999</v>
      </c>
      <c r="H12" s="103">
        <f t="shared" si="0"/>
        <v>1622735.3599999999</v>
      </c>
      <c r="I12" s="82"/>
      <c r="K12" s="47"/>
      <c r="L12" s="47"/>
      <c r="M12" s="47"/>
    </row>
    <row r="13" spans="1:9" ht="6" customHeight="1">
      <c r="A13" s="8"/>
      <c r="B13" s="9"/>
      <c r="C13" s="27"/>
      <c r="D13" s="27"/>
      <c r="E13" s="27"/>
      <c r="F13" s="27"/>
      <c r="G13" s="23"/>
      <c r="H13" s="23"/>
      <c r="I13" s="82"/>
    </row>
    <row r="14" spans="1:9" ht="11.25">
      <c r="A14" s="18" t="s">
        <v>1</v>
      </c>
      <c r="B14" s="28" t="s">
        <v>2</v>
      </c>
      <c r="C14" s="20">
        <f aca="true" t="shared" si="1" ref="C14:H14">SUM(C15:C21)</f>
        <v>10137112</v>
      </c>
      <c r="D14" s="20">
        <f>SUM(D15:D21)</f>
        <v>10137112</v>
      </c>
      <c r="E14" s="20">
        <f t="shared" si="1"/>
        <v>9228825.850000001</v>
      </c>
      <c r="F14" s="20">
        <f t="shared" si="1"/>
        <v>4437363.340000001</v>
      </c>
      <c r="G14" s="33">
        <f t="shared" si="1"/>
        <v>676207.63</v>
      </c>
      <c r="H14" s="33">
        <f t="shared" si="1"/>
        <v>1135306.83</v>
      </c>
      <c r="I14" s="82"/>
    </row>
    <row r="15" spans="1:9" ht="11.25">
      <c r="A15" s="66" t="s">
        <v>3</v>
      </c>
      <c r="B15" s="11" t="s">
        <v>101</v>
      </c>
      <c r="C15" s="12">
        <v>5623337</v>
      </c>
      <c r="D15" s="12">
        <v>5623337</v>
      </c>
      <c r="E15" s="16">
        <v>5224193.15</v>
      </c>
      <c r="F15" s="16">
        <v>3240982.95</v>
      </c>
      <c r="G15" s="34">
        <v>229138.5</v>
      </c>
      <c r="H15" s="34">
        <v>852677.92</v>
      </c>
      <c r="I15" s="82"/>
    </row>
    <row r="16" spans="1:9" ht="11.25">
      <c r="A16" s="67" t="s">
        <v>4</v>
      </c>
      <c r="B16" s="11" t="s">
        <v>102</v>
      </c>
      <c r="C16" s="12">
        <v>1953372</v>
      </c>
      <c r="D16" s="12">
        <v>1953372</v>
      </c>
      <c r="E16" s="16">
        <v>1774973.74</v>
      </c>
      <c r="F16" s="16">
        <v>1073027.94</v>
      </c>
      <c r="G16" s="34">
        <v>82535.17</v>
      </c>
      <c r="H16" s="34">
        <v>279479.14</v>
      </c>
      <c r="I16" s="82"/>
    </row>
    <row r="17" spans="1:9" ht="11.25">
      <c r="A17" s="10" t="s">
        <v>5</v>
      </c>
      <c r="B17" s="11" t="s">
        <v>6</v>
      </c>
      <c r="C17" s="12">
        <v>244800</v>
      </c>
      <c r="D17" s="12">
        <v>244800</v>
      </c>
      <c r="E17" s="16">
        <v>205646.66</v>
      </c>
      <c r="F17" s="16">
        <v>108456.07</v>
      </c>
      <c r="G17" s="34">
        <v>16950</v>
      </c>
      <c r="H17" s="34">
        <v>1564.81</v>
      </c>
      <c r="I17" s="82"/>
    </row>
    <row r="18" spans="1:9" ht="11.25">
      <c r="A18" s="10" t="s">
        <v>7</v>
      </c>
      <c r="B18" s="11" t="s">
        <v>8</v>
      </c>
      <c r="C18" s="12">
        <v>215141</v>
      </c>
      <c r="D18" s="12">
        <v>215141</v>
      </c>
      <c r="E18" s="16">
        <v>215016.53</v>
      </c>
      <c r="F18" s="16">
        <v>0</v>
      </c>
      <c r="G18" s="34">
        <v>0</v>
      </c>
      <c r="H18" s="34">
        <v>0</v>
      </c>
      <c r="I18" s="82"/>
    </row>
    <row r="19" spans="1:9" ht="11.25">
      <c r="A19" s="10" t="s">
        <v>9</v>
      </c>
      <c r="B19" s="11" t="s">
        <v>10</v>
      </c>
      <c r="C19" s="12">
        <v>396069</v>
      </c>
      <c r="D19" s="12">
        <v>396069</v>
      </c>
      <c r="E19" s="16">
        <v>246384.69</v>
      </c>
      <c r="F19" s="16">
        <v>0</v>
      </c>
      <c r="G19" s="34">
        <v>123654.58</v>
      </c>
      <c r="H19" s="34">
        <v>0</v>
      </c>
      <c r="I19" s="82"/>
    </row>
    <row r="20" spans="1:10" s="4" customFormat="1" ht="11.25">
      <c r="A20" s="10" t="s">
        <v>11</v>
      </c>
      <c r="B20" s="11" t="s">
        <v>12</v>
      </c>
      <c r="C20" s="12">
        <v>1307847</v>
      </c>
      <c r="D20" s="12">
        <v>1307847</v>
      </c>
      <c r="E20" s="16">
        <v>1191090.78</v>
      </c>
      <c r="F20" s="16">
        <v>14896.38</v>
      </c>
      <c r="G20" s="34">
        <v>99243.61</v>
      </c>
      <c r="H20" s="34">
        <v>1584.96</v>
      </c>
      <c r="I20" s="82"/>
      <c r="J20" s="56"/>
    </row>
    <row r="21" spans="1:10" s="4" customFormat="1" ht="11.25">
      <c r="A21" s="10" t="s">
        <v>85</v>
      </c>
      <c r="B21" s="11" t="s">
        <v>84</v>
      </c>
      <c r="C21" s="12">
        <v>396546</v>
      </c>
      <c r="D21" s="12">
        <v>396546</v>
      </c>
      <c r="E21" s="16">
        <v>371520.3</v>
      </c>
      <c r="F21" s="16">
        <v>0</v>
      </c>
      <c r="G21" s="34">
        <v>124685.77</v>
      </c>
      <c r="H21" s="34">
        <v>0</v>
      </c>
      <c r="I21" s="82"/>
      <c r="J21" s="56"/>
    </row>
    <row r="22" spans="1:9" ht="11.25">
      <c r="A22" s="18" t="s">
        <v>13</v>
      </c>
      <c r="B22" s="28" t="s">
        <v>14</v>
      </c>
      <c r="C22" s="20">
        <f aca="true" t="shared" si="2" ref="C22:H22">SUM(C23+C24+C32+C33+C34+C35+C36+C37+C38+C39)</f>
        <v>8148842</v>
      </c>
      <c r="D22" s="20">
        <f t="shared" si="2"/>
        <v>8148842</v>
      </c>
      <c r="E22" s="20">
        <f t="shared" si="2"/>
        <v>6615743.289999999</v>
      </c>
      <c r="F22" s="20">
        <f t="shared" si="2"/>
        <v>5328009.649999999</v>
      </c>
      <c r="G22" s="33">
        <f t="shared" si="2"/>
        <v>201288.46</v>
      </c>
      <c r="H22" s="33">
        <f t="shared" si="2"/>
        <v>351485.33999999997</v>
      </c>
      <c r="I22" s="82"/>
    </row>
    <row r="23" spans="1:9" ht="11.25">
      <c r="A23" s="18" t="s">
        <v>15</v>
      </c>
      <c r="B23" s="19" t="s">
        <v>16</v>
      </c>
      <c r="C23" s="12">
        <v>2277668</v>
      </c>
      <c r="D23" s="12">
        <v>2277668</v>
      </c>
      <c r="E23" s="16">
        <v>1129500.39</v>
      </c>
      <c r="F23" s="16">
        <v>988520.13</v>
      </c>
      <c r="G23" s="45">
        <v>99059.1</v>
      </c>
      <c r="H23" s="45">
        <v>68111.19</v>
      </c>
      <c r="I23" s="82"/>
    </row>
    <row r="24" spans="1:10" s="4" customFormat="1" ht="11.25">
      <c r="A24" s="18" t="s">
        <v>17</v>
      </c>
      <c r="B24" s="19" t="s">
        <v>18</v>
      </c>
      <c r="C24" s="20">
        <f aca="true" t="shared" si="3" ref="C24:H24">SUM(C25:C31)</f>
        <v>1137768</v>
      </c>
      <c r="D24" s="20">
        <f t="shared" si="3"/>
        <v>1137768</v>
      </c>
      <c r="E24" s="20">
        <f t="shared" si="3"/>
        <v>1125618.78</v>
      </c>
      <c r="F24" s="20">
        <f t="shared" si="3"/>
        <v>941925.1099999999</v>
      </c>
      <c r="G24" s="33">
        <f t="shared" si="3"/>
        <v>58978.31</v>
      </c>
      <c r="H24" s="33">
        <f t="shared" si="3"/>
        <v>14987.35</v>
      </c>
      <c r="I24" s="82"/>
      <c r="J24" s="56"/>
    </row>
    <row r="25" spans="1:9" ht="11.25">
      <c r="A25" s="10" t="s">
        <v>19</v>
      </c>
      <c r="B25" s="68" t="s">
        <v>20</v>
      </c>
      <c r="C25" s="12">
        <v>32000</v>
      </c>
      <c r="D25" s="16">
        <v>32000</v>
      </c>
      <c r="E25" s="16">
        <v>30037.36</v>
      </c>
      <c r="F25" s="16">
        <v>28887.03</v>
      </c>
      <c r="G25" s="45">
        <v>0</v>
      </c>
      <c r="H25" s="45">
        <v>0</v>
      </c>
      <c r="I25" s="82"/>
    </row>
    <row r="26" spans="1:9" ht="11.25">
      <c r="A26" s="10" t="s">
        <v>21</v>
      </c>
      <c r="B26" s="68" t="s">
        <v>22</v>
      </c>
      <c r="C26" s="12">
        <v>48299</v>
      </c>
      <c r="D26" s="16">
        <v>48299</v>
      </c>
      <c r="E26" s="16">
        <v>48011.13</v>
      </c>
      <c r="F26" s="16">
        <v>38257.59</v>
      </c>
      <c r="G26" s="45">
        <v>11235.77</v>
      </c>
      <c r="H26" s="45">
        <v>3570.26</v>
      </c>
      <c r="I26" s="82"/>
    </row>
    <row r="27" spans="1:9" ht="11.25">
      <c r="A27" s="10" t="s">
        <v>23</v>
      </c>
      <c r="B27" s="68" t="s">
        <v>24</v>
      </c>
      <c r="C27" s="12">
        <v>1153</v>
      </c>
      <c r="D27" s="16">
        <v>1153</v>
      </c>
      <c r="E27" s="16">
        <v>1151.97</v>
      </c>
      <c r="F27" s="16">
        <v>1151.97</v>
      </c>
      <c r="G27" s="45">
        <v>0</v>
      </c>
      <c r="H27" s="45">
        <v>0</v>
      </c>
      <c r="I27" s="82"/>
    </row>
    <row r="28" spans="1:9" ht="11.25">
      <c r="A28" s="10" t="s">
        <v>25</v>
      </c>
      <c r="B28" s="68" t="s">
        <v>26</v>
      </c>
      <c r="C28" s="12">
        <v>626881</v>
      </c>
      <c r="D28" s="16">
        <v>626881</v>
      </c>
      <c r="E28" s="16">
        <v>624250.31</v>
      </c>
      <c r="F28" s="16">
        <v>581035.44</v>
      </c>
      <c r="G28" s="45">
        <v>47742.54</v>
      </c>
      <c r="H28" s="45">
        <v>11417.09</v>
      </c>
      <c r="I28" s="82"/>
    </row>
    <row r="29" spans="1:9" ht="11.25">
      <c r="A29" s="10" t="s">
        <v>27</v>
      </c>
      <c r="B29" s="68" t="s">
        <v>28</v>
      </c>
      <c r="C29" s="12">
        <v>243218</v>
      </c>
      <c r="D29" s="16">
        <v>243218</v>
      </c>
      <c r="E29" s="16">
        <v>243217.34</v>
      </c>
      <c r="F29" s="16">
        <v>233924.98</v>
      </c>
      <c r="G29" s="45">
        <v>0</v>
      </c>
      <c r="H29" s="45">
        <v>0</v>
      </c>
      <c r="I29" s="82"/>
    </row>
    <row r="30" spans="1:9" ht="11.25">
      <c r="A30" s="10" t="s">
        <v>29</v>
      </c>
      <c r="B30" s="68" t="s">
        <v>92</v>
      </c>
      <c r="C30" s="12">
        <v>131973</v>
      </c>
      <c r="D30" s="16">
        <v>131973</v>
      </c>
      <c r="E30" s="16">
        <v>124846.83</v>
      </c>
      <c r="F30" s="16">
        <v>21400</v>
      </c>
      <c r="G30" s="45">
        <v>0</v>
      </c>
      <c r="H30" s="45">
        <v>0</v>
      </c>
      <c r="I30" s="82"/>
    </row>
    <row r="31" spans="1:9" ht="11.25">
      <c r="A31" s="10" t="s">
        <v>135</v>
      </c>
      <c r="B31" s="69" t="s">
        <v>111</v>
      </c>
      <c r="C31" s="12">
        <v>54244</v>
      </c>
      <c r="D31" s="16">
        <v>54244</v>
      </c>
      <c r="E31" s="16">
        <v>54103.84</v>
      </c>
      <c r="F31" s="16">
        <v>37268.1</v>
      </c>
      <c r="G31" s="45">
        <v>0</v>
      </c>
      <c r="H31" s="45">
        <v>0</v>
      </c>
      <c r="I31" s="82"/>
    </row>
    <row r="32" spans="1:9" ht="11.25">
      <c r="A32" s="18" t="s">
        <v>30</v>
      </c>
      <c r="B32" s="11" t="s">
        <v>31</v>
      </c>
      <c r="C32" s="12">
        <v>377</v>
      </c>
      <c r="D32" s="16">
        <v>377</v>
      </c>
      <c r="E32" s="16">
        <v>376.64</v>
      </c>
      <c r="F32" s="16">
        <v>376.64</v>
      </c>
      <c r="G32" s="45">
        <v>0</v>
      </c>
      <c r="H32" s="45">
        <v>0</v>
      </c>
      <c r="I32" s="82"/>
    </row>
    <row r="33" spans="1:9" ht="11.25">
      <c r="A33" s="18" t="s">
        <v>32</v>
      </c>
      <c r="B33" s="11" t="s">
        <v>33</v>
      </c>
      <c r="C33" s="12">
        <v>14605</v>
      </c>
      <c r="D33" s="16">
        <v>14605</v>
      </c>
      <c r="E33" s="16">
        <v>14604.29</v>
      </c>
      <c r="F33" s="16">
        <v>0</v>
      </c>
      <c r="G33" s="45">
        <v>0</v>
      </c>
      <c r="H33" s="45">
        <v>0</v>
      </c>
      <c r="I33" s="82"/>
    </row>
    <row r="34" spans="1:9" ht="11.25">
      <c r="A34" s="18" t="s">
        <v>34</v>
      </c>
      <c r="B34" s="26" t="s">
        <v>35</v>
      </c>
      <c r="C34" s="12">
        <v>958250</v>
      </c>
      <c r="D34" s="12">
        <v>958250</v>
      </c>
      <c r="E34" s="16">
        <v>956379</v>
      </c>
      <c r="F34" s="16">
        <v>944721</v>
      </c>
      <c r="G34" s="45">
        <v>104</v>
      </c>
      <c r="H34" s="45">
        <v>-1790</v>
      </c>
      <c r="I34" s="82"/>
    </row>
    <row r="35" spans="1:9" ht="11.25">
      <c r="A35" s="18" t="s">
        <v>36</v>
      </c>
      <c r="B35" s="30" t="s">
        <v>37</v>
      </c>
      <c r="C35" s="12">
        <v>469816</v>
      </c>
      <c r="D35" s="16">
        <v>469816</v>
      </c>
      <c r="E35" s="16">
        <v>469455.33</v>
      </c>
      <c r="F35" s="16">
        <v>343568.37</v>
      </c>
      <c r="G35" s="45">
        <v>11741.62</v>
      </c>
      <c r="H35" s="45">
        <v>25752.9</v>
      </c>
      <c r="I35" s="82"/>
    </row>
    <row r="36" spans="1:9" ht="11.25">
      <c r="A36" s="18" t="s">
        <v>38</v>
      </c>
      <c r="B36" s="11" t="s">
        <v>39</v>
      </c>
      <c r="C36" s="12">
        <v>2636477</v>
      </c>
      <c r="D36" s="12">
        <v>2636477</v>
      </c>
      <c r="E36" s="16">
        <v>2504297.92</v>
      </c>
      <c r="F36" s="16">
        <v>1778569.77</v>
      </c>
      <c r="G36" s="45">
        <v>28109.29</v>
      </c>
      <c r="H36" s="45">
        <v>225476.49</v>
      </c>
      <c r="I36" s="82"/>
    </row>
    <row r="37" spans="1:9" ht="11.25">
      <c r="A37" s="18" t="s">
        <v>40</v>
      </c>
      <c r="B37" s="11" t="s">
        <v>108</v>
      </c>
      <c r="C37" s="12">
        <v>0</v>
      </c>
      <c r="D37" s="16">
        <v>0</v>
      </c>
      <c r="E37" s="16">
        <v>0</v>
      </c>
      <c r="F37" s="16">
        <v>0</v>
      </c>
      <c r="G37" s="45">
        <v>0</v>
      </c>
      <c r="H37" s="45">
        <v>0</v>
      </c>
      <c r="I37" s="82"/>
    </row>
    <row r="38" spans="1:9" ht="11.25">
      <c r="A38" s="18" t="s">
        <v>41</v>
      </c>
      <c r="B38" s="11" t="s">
        <v>42</v>
      </c>
      <c r="C38" s="12">
        <v>407202</v>
      </c>
      <c r="D38" s="16">
        <v>407202</v>
      </c>
      <c r="E38" s="16">
        <v>170950.27</v>
      </c>
      <c r="F38" s="16">
        <v>111785.76</v>
      </c>
      <c r="G38" s="45">
        <v>1425.55</v>
      </c>
      <c r="H38" s="45">
        <v>18947.41</v>
      </c>
      <c r="I38" s="82"/>
    </row>
    <row r="39" spans="1:9" ht="11.25">
      <c r="A39" s="18" t="s">
        <v>86</v>
      </c>
      <c r="B39" s="11" t="s">
        <v>87</v>
      </c>
      <c r="C39" s="12">
        <v>246679</v>
      </c>
      <c r="D39" s="16">
        <v>246679</v>
      </c>
      <c r="E39" s="16">
        <v>244560.67</v>
      </c>
      <c r="F39" s="16">
        <v>218542.87</v>
      </c>
      <c r="G39" s="45">
        <v>1870.59</v>
      </c>
      <c r="H39" s="45">
        <v>0</v>
      </c>
      <c r="I39" s="82"/>
    </row>
    <row r="40" spans="1:9" ht="11.25">
      <c r="A40" s="18" t="s">
        <v>43</v>
      </c>
      <c r="B40" s="104" t="s">
        <v>44</v>
      </c>
      <c r="C40" s="20">
        <f aca="true" t="shared" si="4" ref="C40:H40">SUM(C41:C50)</f>
        <v>1864775</v>
      </c>
      <c r="D40" s="20">
        <f t="shared" si="4"/>
        <v>1864775</v>
      </c>
      <c r="E40" s="20">
        <f t="shared" si="4"/>
        <v>1840655.59</v>
      </c>
      <c r="F40" s="20">
        <f t="shared" si="4"/>
        <v>1133155.5799999998</v>
      </c>
      <c r="G40" s="33">
        <f t="shared" si="4"/>
        <v>31236.61</v>
      </c>
      <c r="H40" s="33">
        <f t="shared" si="4"/>
        <v>124940.03</v>
      </c>
      <c r="I40" s="82"/>
    </row>
    <row r="41" spans="1:9" ht="11.25">
      <c r="A41" s="67" t="s">
        <v>45</v>
      </c>
      <c r="B41" s="11" t="s">
        <v>46</v>
      </c>
      <c r="C41" s="12">
        <v>738518</v>
      </c>
      <c r="D41" s="16">
        <v>738518</v>
      </c>
      <c r="E41" s="16">
        <v>736120.95</v>
      </c>
      <c r="F41" s="16">
        <v>346337.87</v>
      </c>
      <c r="G41" s="45">
        <v>61</v>
      </c>
      <c r="H41" s="45">
        <v>14132</v>
      </c>
      <c r="I41" s="82"/>
    </row>
    <row r="42" spans="1:9" ht="11.25">
      <c r="A42" s="10" t="s">
        <v>47</v>
      </c>
      <c r="B42" s="11" t="s">
        <v>48</v>
      </c>
      <c r="C42" s="12">
        <v>30029</v>
      </c>
      <c r="D42" s="16">
        <v>30029</v>
      </c>
      <c r="E42" s="16">
        <v>28880.12</v>
      </c>
      <c r="F42" s="16">
        <v>16293.34</v>
      </c>
      <c r="G42" s="45">
        <v>-507.02</v>
      </c>
      <c r="H42" s="45">
        <v>1859.99</v>
      </c>
      <c r="I42" s="82"/>
    </row>
    <row r="43" spans="1:9" ht="11.25">
      <c r="A43" s="10" t="s">
        <v>49</v>
      </c>
      <c r="B43" s="11" t="s">
        <v>50</v>
      </c>
      <c r="C43" s="12">
        <v>239567</v>
      </c>
      <c r="D43" s="16">
        <v>239567</v>
      </c>
      <c r="E43" s="16">
        <v>234383.55</v>
      </c>
      <c r="F43" s="16">
        <v>220733.83</v>
      </c>
      <c r="G43" s="45">
        <v>34005.49</v>
      </c>
      <c r="H43" s="45">
        <v>35048.74</v>
      </c>
      <c r="I43" s="82"/>
    </row>
    <row r="44" spans="1:9" ht="11.25">
      <c r="A44" s="10" t="s">
        <v>51</v>
      </c>
      <c r="B44" s="11" t="s">
        <v>52</v>
      </c>
      <c r="C44" s="12">
        <v>178812</v>
      </c>
      <c r="D44" s="16">
        <v>178812</v>
      </c>
      <c r="E44" s="16">
        <v>178805.61</v>
      </c>
      <c r="F44" s="16">
        <v>93583.14</v>
      </c>
      <c r="G44" s="45">
        <v>0</v>
      </c>
      <c r="H44" s="45">
        <v>4783.11</v>
      </c>
      <c r="I44" s="82"/>
    </row>
    <row r="45" spans="1:9" ht="11.25">
      <c r="A45" s="10" t="s">
        <v>53</v>
      </c>
      <c r="B45" s="11" t="s">
        <v>54</v>
      </c>
      <c r="C45" s="12">
        <v>36163</v>
      </c>
      <c r="D45" s="16">
        <v>36163</v>
      </c>
      <c r="E45" s="16">
        <v>36094.46</v>
      </c>
      <c r="F45" s="16">
        <v>22990.61</v>
      </c>
      <c r="G45" s="45">
        <v>0</v>
      </c>
      <c r="H45" s="45">
        <v>333.84</v>
      </c>
      <c r="I45" s="82"/>
    </row>
    <row r="46" spans="1:9" ht="11.25">
      <c r="A46" s="10" t="s">
        <v>55</v>
      </c>
      <c r="B46" s="11" t="s">
        <v>56</v>
      </c>
      <c r="C46" s="12">
        <v>116858</v>
      </c>
      <c r="D46" s="16">
        <v>116858</v>
      </c>
      <c r="E46" s="16">
        <v>111981.65</v>
      </c>
      <c r="F46" s="16">
        <v>85571.78</v>
      </c>
      <c r="G46" s="45">
        <v>-2322.86</v>
      </c>
      <c r="H46" s="45">
        <v>1511.86</v>
      </c>
      <c r="I46" s="82"/>
    </row>
    <row r="47" spans="1:9" ht="11.25">
      <c r="A47" s="10" t="s">
        <v>57</v>
      </c>
      <c r="B47" s="11" t="s">
        <v>58</v>
      </c>
      <c r="C47" s="12">
        <v>56232</v>
      </c>
      <c r="D47" s="16">
        <v>56232</v>
      </c>
      <c r="E47" s="16">
        <v>49810.62</v>
      </c>
      <c r="F47" s="16">
        <v>31483.08</v>
      </c>
      <c r="G47" s="45">
        <v>0</v>
      </c>
      <c r="H47" s="45">
        <v>1005.07</v>
      </c>
      <c r="I47" s="82"/>
    </row>
    <row r="48" spans="1:9" ht="11.25">
      <c r="A48" s="10" t="s">
        <v>59</v>
      </c>
      <c r="B48" s="11" t="s">
        <v>60</v>
      </c>
      <c r="C48" s="12">
        <v>235389</v>
      </c>
      <c r="D48" s="16">
        <v>235389</v>
      </c>
      <c r="E48" s="16">
        <v>234013.72</v>
      </c>
      <c r="F48" s="16">
        <v>203022.98</v>
      </c>
      <c r="G48" s="45">
        <v>0</v>
      </c>
      <c r="H48" s="45">
        <v>66265.42</v>
      </c>
      <c r="I48" s="82"/>
    </row>
    <row r="49" spans="1:9" ht="11.25">
      <c r="A49" s="10" t="s">
        <v>61</v>
      </c>
      <c r="B49" s="11" t="s">
        <v>62</v>
      </c>
      <c r="C49" s="12">
        <v>88345</v>
      </c>
      <c r="D49" s="16">
        <v>88345</v>
      </c>
      <c r="E49" s="16">
        <v>85710.11</v>
      </c>
      <c r="F49" s="16">
        <v>69506.53</v>
      </c>
      <c r="G49" s="45">
        <v>0</v>
      </c>
      <c r="H49" s="45">
        <v>0</v>
      </c>
      <c r="I49" s="82"/>
    </row>
    <row r="50" spans="1:9" ht="11.25">
      <c r="A50" s="10" t="s">
        <v>89</v>
      </c>
      <c r="B50" s="11" t="s">
        <v>88</v>
      </c>
      <c r="C50" s="12">
        <v>144862</v>
      </c>
      <c r="D50" s="16">
        <v>144862</v>
      </c>
      <c r="E50" s="16">
        <v>144854.8</v>
      </c>
      <c r="F50" s="16">
        <v>43632.42</v>
      </c>
      <c r="G50" s="45">
        <v>0</v>
      </c>
      <c r="H50" s="45">
        <v>0</v>
      </c>
      <c r="I50" s="82"/>
    </row>
    <row r="51" spans="1:10" s="29" customFormat="1" ht="11.25">
      <c r="A51" s="18" t="s">
        <v>63</v>
      </c>
      <c r="B51" s="19" t="s">
        <v>116</v>
      </c>
      <c r="C51" s="20">
        <f aca="true" t="shared" si="5" ref="C51:H51">SUM(C52+C54+C56+C57+C58+C59+C60+C61)</f>
        <v>51635</v>
      </c>
      <c r="D51" s="20">
        <f t="shared" si="5"/>
        <v>51635</v>
      </c>
      <c r="E51" s="20">
        <f t="shared" si="5"/>
        <v>50104.92</v>
      </c>
      <c r="F51" s="20">
        <f t="shared" si="5"/>
        <v>39740.04</v>
      </c>
      <c r="G51" s="33">
        <f t="shared" si="5"/>
        <v>-1396.35</v>
      </c>
      <c r="H51" s="33">
        <f t="shared" si="5"/>
        <v>5670.469999999999</v>
      </c>
      <c r="I51" s="105"/>
      <c r="J51" s="57"/>
    </row>
    <row r="52" spans="1:10" s="29" customFormat="1" ht="11.25">
      <c r="A52" s="18" t="s">
        <v>136</v>
      </c>
      <c r="B52" s="19" t="s">
        <v>137</v>
      </c>
      <c r="C52" s="20">
        <f aca="true" t="shared" si="6" ref="C52:H52">SUM(C53)</f>
        <v>4675</v>
      </c>
      <c r="D52" s="20">
        <f t="shared" si="6"/>
        <v>4675</v>
      </c>
      <c r="E52" s="20">
        <f t="shared" si="6"/>
        <v>4674.13</v>
      </c>
      <c r="F52" s="20">
        <f t="shared" si="6"/>
        <v>4288.93</v>
      </c>
      <c r="G52" s="33">
        <f t="shared" si="6"/>
        <v>0</v>
      </c>
      <c r="H52" s="33">
        <f t="shared" si="6"/>
        <v>4207.78</v>
      </c>
      <c r="I52" s="105"/>
      <c r="J52" s="57"/>
    </row>
    <row r="53" spans="1:10" s="29" customFormat="1" ht="11.25">
      <c r="A53" s="18" t="s">
        <v>138</v>
      </c>
      <c r="B53" s="11" t="s">
        <v>139</v>
      </c>
      <c r="C53" s="12">
        <v>4675</v>
      </c>
      <c r="D53" s="12">
        <v>4675</v>
      </c>
      <c r="E53" s="12">
        <v>4674.13</v>
      </c>
      <c r="F53" s="12">
        <v>4288.93</v>
      </c>
      <c r="G53" s="70">
        <v>0</v>
      </c>
      <c r="H53" s="70">
        <v>4207.78</v>
      </c>
      <c r="I53" s="105"/>
      <c r="J53" s="57"/>
    </row>
    <row r="54" spans="1:10" s="29" customFormat="1" ht="11.25">
      <c r="A54" s="18" t="s">
        <v>125</v>
      </c>
      <c r="B54" s="19" t="s">
        <v>126</v>
      </c>
      <c r="C54" s="20">
        <f aca="true" t="shared" si="7" ref="C54:H54">SUM(C55)</f>
        <v>0</v>
      </c>
      <c r="D54" s="20">
        <f t="shared" si="7"/>
        <v>0</v>
      </c>
      <c r="E54" s="20">
        <f t="shared" si="7"/>
        <v>0</v>
      </c>
      <c r="F54" s="20">
        <f t="shared" si="7"/>
        <v>0</v>
      </c>
      <c r="G54" s="33">
        <f t="shared" si="7"/>
        <v>0</v>
      </c>
      <c r="H54" s="33">
        <f t="shared" si="7"/>
        <v>0</v>
      </c>
      <c r="I54" s="105"/>
      <c r="J54" s="57"/>
    </row>
    <row r="55" spans="1:10" s="29" customFormat="1" ht="11.25">
      <c r="A55" s="10" t="s">
        <v>127</v>
      </c>
      <c r="B55" s="11" t="s">
        <v>128</v>
      </c>
      <c r="C55" s="12">
        <v>0</v>
      </c>
      <c r="D55" s="16">
        <v>0</v>
      </c>
      <c r="E55" s="16">
        <v>0</v>
      </c>
      <c r="F55" s="16">
        <v>0</v>
      </c>
      <c r="G55" s="53">
        <v>0</v>
      </c>
      <c r="H55" s="53">
        <v>0</v>
      </c>
      <c r="I55" s="105"/>
      <c r="J55" s="57"/>
    </row>
    <row r="56" spans="1:10" s="29" customFormat="1" ht="11.25">
      <c r="A56" s="10" t="s">
        <v>130</v>
      </c>
      <c r="B56" s="11" t="s">
        <v>131</v>
      </c>
      <c r="C56" s="12">
        <v>8483</v>
      </c>
      <c r="D56" s="16">
        <v>8483</v>
      </c>
      <c r="E56" s="16">
        <v>8438.22</v>
      </c>
      <c r="F56" s="16">
        <v>8075.17</v>
      </c>
      <c r="G56" s="53">
        <v>0</v>
      </c>
      <c r="H56" s="53">
        <v>0</v>
      </c>
      <c r="I56" s="105"/>
      <c r="J56" s="57"/>
    </row>
    <row r="57" spans="1:10" s="29" customFormat="1" ht="11.25">
      <c r="A57" s="10" t="s">
        <v>147</v>
      </c>
      <c r="B57" s="11" t="s">
        <v>148</v>
      </c>
      <c r="C57" s="12">
        <v>392</v>
      </c>
      <c r="D57" s="16">
        <v>392</v>
      </c>
      <c r="E57" s="16">
        <v>391.62</v>
      </c>
      <c r="F57" s="16">
        <v>391.62</v>
      </c>
      <c r="G57" s="53">
        <v>0</v>
      </c>
      <c r="H57" s="53">
        <v>0</v>
      </c>
      <c r="I57" s="105"/>
      <c r="J57" s="57"/>
    </row>
    <row r="58" spans="1:9" ht="11.25">
      <c r="A58" s="54" t="s">
        <v>123</v>
      </c>
      <c r="B58" s="55" t="s">
        <v>124</v>
      </c>
      <c r="C58" s="12"/>
      <c r="D58" s="16"/>
      <c r="E58" s="16"/>
      <c r="F58" s="16"/>
      <c r="G58" s="53">
        <v>0</v>
      </c>
      <c r="H58" s="53">
        <v>0</v>
      </c>
      <c r="I58" s="82"/>
    </row>
    <row r="59" spans="1:9" ht="11.25">
      <c r="A59" s="10" t="s">
        <v>121</v>
      </c>
      <c r="B59" s="30" t="s">
        <v>122</v>
      </c>
      <c r="C59" s="12">
        <v>0</v>
      </c>
      <c r="D59" s="16">
        <v>0</v>
      </c>
      <c r="E59" s="16">
        <v>0</v>
      </c>
      <c r="F59" s="16">
        <v>0</v>
      </c>
      <c r="G59" s="53">
        <v>0</v>
      </c>
      <c r="H59" s="53">
        <v>0</v>
      </c>
      <c r="I59" s="82"/>
    </row>
    <row r="60" spans="1:9" ht="11.25">
      <c r="A60" s="10" t="s">
        <v>119</v>
      </c>
      <c r="B60" s="30" t="s">
        <v>120</v>
      </c>
      <c r="C60" s="12">
        <v>37920</v>
      </c>
      <c r="D60" s="16">
        <v>37920</v>
      </c>
      <c r="E60" s="16">
        <v>36436.49</v>
      </c>
      <c r="F60" s="16">
        <v>26819.86</v>
      </c>
      <c r="G60" s="53">
        <v>-1396.35</v>
      </c>
      <c r="H60" s="53">
        <v>1462.69</v>
      </c>
      <c r="I60" s="82"/>
    </row>
    <row r="61" spans="1:9" ht="11.25">
      <c r="A61" s="10" t="s">
        <v>118</v>
      </c>
      <c r="B61" s="11" t="s">
        <v>117</v>
      </c>
      <c r="C61" s="12">
        <v>165</v>
      </c>
      <c r="D61" s="16">
        <v>165</v>
      </c>
      <c r="E61" s="16">
        <v>164.46</v>
      </c>
      <c r="F61" s="16">
        <v>164.46</v>
      </c>
      <c r="G61" s="53">
        <v>0</v>
      </c>
      <c r="H61" s="53">
        <v>0</v>
      </c>
      <c r="I61" s="82"/>
    </row>
    <row r="62" spans="1:9" ht="11.25">
      <c r="A62" s="18"/>
      <c r="B62" s="28"/>
      <c r="C62" s="20"/>
      <c r="D62" s="20"/>
      <c r="E62" s="20"/>
      <c r="F62" s="20"/>
      <c r="G62" s="33"/>
      <c r="H62" s="33"/>
      <c r="I62" s="82"/>
    </row>
    <row r="63" spans="1:9" ht="11.25">
      <c r="A63" s="18" t="s">
        <v>64</v>
      </c>
      <c r="B63" s="28" t="s">
        <v>65</v>
      </c>
      <c r="C63" s="20">
        <f>SUM(C64,C70,C73)</f>
        <v>543831</v>
      </c>
      <c r="D63" s="20">
        <f>SUM(D64,D70,D73,D75)</f>
        <v>543831</v>
      </c>
      <c r="E63" s="20">
        <f>SUM(E64,E70,E73,E75)</f>
        <v>536340.2</v>
      </c>
      <c r="F63" s="20">
        <f>SUM(F64,F70,F73,F75)</f>
        <v>456765.27</v>
      </c>
      <c r="G63" s="33">
        <f>SUM(G64,G70,G73,G75)</f>
        <v>1214.7</v>
      </c>
      <c r="H63" s="33">
        <f>SUM(H64,H70,H73,H75)</f>
        <v>5332.69</v>
      </c>
      <c r="I63" s="82"/>
    </row>
    <row r="64" spans="1:10" s="4" customFormat="1" ht="11.25">
      <c r="A64" s="18" t="s">
        <v>66</v>
      </c>
      <c r="B64" s="19" t="s">
        <v>67</v>
      </c>
      <c r="C64" s="20">
        <f aca="true" t="shared" si="8" ref="C64:H64">SUM(C65:C69)</f>
        <v>193891</v>
      </c>
      <c r="D64" s="20">
        <f t="shared" si="8"/>
        <v>193891</v>
      </c>
      <c r="E64" s="20">
        <f t="shared" si="8"/>
        <v>186401.4</v>
      </c>
      <c r="F64" s="20">
        <f t="shared" si="8"/>
        <v>107216.47</v>
      </c>
      <c r="G64" s="33">
        <f t="shared" si="8"/>
        <v>1214.7</v>
      </c>
      <c r="H64" s="33">
        <f t="shared" si="8"/>
        <v>5332.69</v>
      </c>
      <c r="I64" s="82"/>
      <c r="J64" s="56"/>
    </row>
    <row r="65" spans="1:10" s="4" customFormat="1" ht="11.25">
      <c r="A65" s="10" t="s">
        <v>79</v>
      </c>
      <c r="B65" s="71" t="s">
        <v>99</v>
      </c>
      <c r="C65" s="12">
        <v>131486</v>
      </c>
      <c r="D65" s="16">
        <v>131486</v>
      </c>
      <c r="E65" s="16">
        <v>123996.47</v>
      </c>
      <c r="F65" s="16">
        <v>107216.47</v>
      </c>
      <c r="G65" s="34">
        <v>1214.7</v>
      </c>
      <c r="H65" s="34">
        <v>5332.69</v>
      </c>
      <c r="I65" s="82"/>
      <c r="J65" s="56"/>
    </row>
    <row r="66" spans="1:9" ht="11.25">
      <c r="A66" s="10" t="s">
        <v>100</v>
      </c>
      <c r="B66" s="71" t="s">
        <v>98</v>
      </c>
      <c r="C66" s="12">
        <v>5405</v>
      </c>
      <c r="D66" s="12">
        <v>5405</v>
      </c>
      <c r="E66" s="16">
        <v>5404.93</v>
      </c>
      <c r="F66" s="16">
        <v>0</v>
      </c>
      <c r="G66" s="34">
        <v>0</v>
      </c>
      <c r="H66" s="34">
        <v>0</v>
      </c>
      <c r="I66" s="82"/>
    </row>
    <row r="67" spans="1:9" ht="11.25">
      <c r="A67" s="10" t="s">
        <v>149</v>
      </c>
      <c r="B67" s="69" t="s">
        <v>114</v>
      </c>
      <c r="C67" s="12">
        <v>7200</v>
      </c>
      <c r="D67" s="12">
        <v>7200</v>
      </c>
      <c r="E67" s="16">
        <v>7200</v>
      </c>
      <c r="F67" s="16">
        <v>0</v>
      </c>
      <c r="G67" s="34">
        <v>0</v>
      </c>
      <c r="H67" s="34">
        <v>0</v>
      </c>
      <c r="I67" s="82"/>
    </row>
    <row r="68" spans="1:9" ht="11.25">
      <c r="A68" s="10" t="s">
        <v>78</v>
      </c>
      <c r="B68" s="71" t="s">
        <v>83</v>
      </c>
      <c r="C68" s="12">
        <v>49800</v>
      </c>
      <c r="D68" s="12">
        <v>49800</v>
      </c>
      <c r="E68" s="16">
        <v>49800</v>
      </c>
      <c r="F68" s="16">
        <v>0</v>
      </c>
      <c r="G68" s="34">
        <v>0</v>
      </c>
      <c r="H68" s="34">
        <v>0</v>
      </c>
      <c r="I68" s="82"/>
    </row>
    <row r="69" spans="1:9" ht="11.25">
      <c r="A69" s="10" t="s">
        <v>150</v>
      </c>
      <c r="B69" s="69" t="s">
        <v>115</v>
      </c>
      <c r="C69" s="12">
        <v>0</v>
      </c>
      <c r="D69" s="12">
        <v>0</v>
      </c>
      <c r="E69" s="16">
        <v>0</v>
      </c>
      <c r="F69" s="16">
        <v>0</v>
      </c>
      <c r="G69" s="34">
        <v>0</v>
      </c>
      <c r="H69" s="34">
        <v>0</v>
      </c>
      <c r="I69" s="82"/>
    </row>
    <row r="70" spans="1:10" s="4" customFormat="1" ht="11.25">
      <c r="A70" s="18" t="s">
        <v>68</v>
      </c>
      <c r="B70" s="19" t="s">
        <v>69</v>
      </c>
      <c r="C70" s="20">
        <f aca="true" t="shared" si="9" ref="C70:H70">SUM(C71:C72)</f>
        <v>347240</v>
      </c>
      <c r="D70" s="20">
        <f t="shared" si="9"/>
        <v>347240</v>
      </c>
      <c r="E70" s="20">
        <f t="shared" si="9"/>
        <v>347238.8</v>
      </c>
      <c r="F70" s="20">
        <f t="shared" si="9"/>
        <v>346848.8</v>
      </c>
      <c r="G70" s="33">
        <f t="shared" si="9"/>
        <v>0</v>
      </c>
      <c r="H70" s="33">
        <f t="shared" si="9"/>
        <v>0</v>
      </c>
      <c r="I70" s="82"/>
      <c r="J70" s="56"/>
    </row>
    <row r="71" spans="1:10" s="4" customFormat="1" ht="11.25">
      <c r="A71" s="10" t="s">
        <v>80</v>
      </c>
      <c r="B71" s="71" t="s">
        <v>81</v>
      </c>
      <c r="C71" s="12">
        <v>347240</v>
      </c>
      <c r="D71" s="16">
        <v>347240</v>
      </c>
      <c r="E71" s="16">
        <v>347238.8</v>
      </c>
      <c r="F71" s="16">
        <v>346848.8</v>
      </c>
      <c r="G71" s="45">
        <v>0</v>
      </c>
      <c r="H71" s="45">
        <v>0</v>
      </c>
      <c r="I71" s="82"/>
      <c r="J71" s="56"/>
    </row>
    <row r="72" spans="1:10" s="4" customFormat="1" ht="9" customHeight="1">
      <c r="A72" s="10" t="s">
        <v>104</v>
      </c>
      <c r="B72" s="71" t="s">
        <v>105</v>
      </c>
      <c r="C72" s="12">
        <v>0</v>
      </c>
      <c r="D72" s="16">
        <v>0</v>
      </c>
      <c r="E72" s="16">
        <v>0</v>
      </c>
      <c r="F72" s="16">
        <v>0</v>
      </c>
      <c r="G72" s="45">
        <v>0</v>
      </c>
      <c r="H72" s="45">
        <v>0</v>
      </c>
      <c r="I72" s="82"/>
      <c r="J72" s="56"/>
    </row>
    <row r="73" spans="1:9" ht="11.25">
      <c r="A73" s="18" t="s">
        <v>70</v>
      </c>
      <c r="B73" s="19" t="s">
        <v>71</v>
      </c>
      <c r="C73" s="20">
        <f aca="true" t="shared" si="10" ref="C73:H73">SUM(C74)</f>
        <v>2700</v>
      </c>
      <c r="D73" s="20">
        <f t="shared" si="10"/>
        <v>2700</v>
      </c>
      <c r="E73" s="20">
        <f t="shared" si="10"/>
        <v>2700</v>
      </c>
      <c r="F73" s="20">
        <f t="shared" si="10"/>
        <v>2700</v>
      </c>
      <c r="G73" s="33">
        <f t="shared" si="10"/>
        <v>0</v>
      </c>
      <c r="H73" s="33">
        <f t="shared" si="10"/>
        <v>0</v>
      </c>
      <c r="I73" s="82"/>
    </row>
    <row r="74" spans="1:9" ht="11.25">
      <c r="A74" s="10" t="s">
        <v>72</v>
      </c>
      <c r="B74" s="71" t="s">
        <v>82</v>
      </c>
      <c r="C74" s="12">
        <v>2700</v>
      </c>
      <c r="D74" s="12">
        <v>2700</v>
      </c>
      <c r="E74" s="16">
        <v>2700</v>
      </c>
      <c r="F74" s="16">
        <v>2700</v>
      </c>
      <c r="G74" s="45">
        <v>0</v>
      </c>
      <c r="H74" s="45">
        <v>0</v>
      </c>
      <c r="I74" s="82"/>
    </row>
    <row r="75" spans="1:10" s="4" customFormat="1" ht="2.25" customHeight="1">
      <c r="A75" s="10" t="s">
        <v>90</v>
      </c>
      <c r="B75" s="11" t="s">
        <v>91</v>
      </c>
      <c r="C75" s="12"/>
      <c r="D75" s="16"/>
      <c r="E75" s="16"/>
      <c r="F75" s="16"/>
      <c r="G75" s="34"/>
      <c r="H75" s="34"/>
      <c r="I75" s="82"/>
      <c r="J75" s="56"/>
    </row>
    <row r="76" spans="1:9" ht="11.25">
      <c r="A76" s="18" t="s">
        <v>73</v>
      </c>
      <c r="B76" s="28" t="s">
        <v>74</v>
      </c>
      <c r="C76" s="20">
        <f aca="true" t="shared" si="11" ref="C76:H76">SUM(C77)</f>
        <v>0</v>
      </c>
      <c r="D76" s="20">
        <f t="shared" si="11"/>
        <v>0</v>
      </c>
      <c r="E76" s="20">
        <f t="shared" si="11"/>
        <v>0</v>
      </c>
      <c r="F76" s="20">
        <f t="shared" si="11"/>
        <v>0</v>
      </c>
      <c r="G76" s="33">
        <f t="shared" si="11"/>
        <v>0</v>
      </c>
      <c r="H76" s="33">
        <f t="shared" si="11"/>
        <v>0</v>
      </c>
      <c r="I76" s="82"/>
    </row>
    <row r="77" spans="1:9" ht="13.5" customHeight="1">
      <c r="A77" s="72" t="s">
        <v>75</v>
      </c>
      <c r="B77" s="73" t="s">
        <v>76</v>
      </c>
      <c r="C77" s="74">
        <v>0</v>
      </c>
      <c r="D77" s="74">
        <v>0</v>
      </c>
      <c r="E77" s="74">
        <v>0</v>
      </c>
      <c r="F77" s="74">
        <v>0</v>
      </c>
      <c r="G77" s="75">
        <v>0</v>
      </c>
      <c r="H77" s="75">
        <v>0</v>
      </c>
      <c r="I77" s="82"/>
    </row>
    <row r="78" spans="1:9" ht="13.5" customHeight="1">
      <c r="A78" s="76"/>
      <c r="B78" s="77"/>
      <c r="C78" s="78"/>
      <c r="D78" s="78"/>
      <c r="E78" s="78"/>
      <c r="F78" s="78"/>
      <c r="G78" s="79"/>
      <c r="H78" s="79"/>
      <c r="I78" s="82"/>
    </row>
    <row r="79" spans="1:9" ht="13.5" customHeight="1">
      <c r="A79" s="76"/>
      <c r="B79" s="77"/>
      <c r="C79" s="78"/>
      <c r="D79" s="78"/>
      <c r="E79" s="78"/>
      <c r="F79" s="78"/>
      <c r="G79" s="79"/>
      <c r="H79" s="79"/>
      <c r="I79" s="82"/>
    </row>
    <row r="80" spans="1:9" ht="13.5" customHeight="1">
      <c r="A80" s="76"/>
      <c r="B80" s="77"/>
      <c r="C80" s="78"/>
      <c r="D80" s="78"/>
      <c r="E80" s="78"/>
      <c r="F80" s="78"/>
      <c r="G80" s="79"/>
      <c r="H80" s="79"/>
      <c r="I80" s="82"/>
    </row>
    <row r="81" spans="1:9" ht="13.5" customHeight="1">
      <c r="A81" s="80"/>
      <c r="B81" s="106"/>
      <c r="C81" s="107" t="s">
        <v>140</v>
      </c>
      <c r="D81" s="107" t="s">
        <v>143</v>
      </c>
      <c r="E81" s="107" t="s">
        <v>96</v>
      </c>
      <c r="F81" s="107" t="s">
        <v>97</v>
      </c>
      <c r="G81" s="108" t="s">
        <v>153</v>
      </c>
      <c r="H81" s="108"/>
      <c r="I81" s="82"/>
    </row>
    <row r="82" spans="1:9" ht="13.5" customHeight="1">
      <c r="A82" s="80"/>
      <c r="B82" s="109" t="s">
        <v>146</v>
      </c>
      <c r="C82" s="110" t="s">
        <v>141</v>
      </c>
      <c r="D82" s="110" t="s">
        <v>144</v>
      </c>
      <c r="E82" s="110" t="s">
        <v>145</v>
      </c>
      <c r="F82" s="110" t="s">
        <v>145</v>
      </c>
      <c r="G82" s="111"/>
      <c r="H82" s="111"/>
      <c r="I82" s="82"/>
    </row>
    <row r="83" spans="1:9" ht="13.5" customHeight="1">
      <c r="A83" s="80"/>
      <c r="B83" s="112"/>
      <c r="C83" s="113" t="s">
        <v>142</v>
      </c>
      <c r="D83" s="113" t="s">
        <v>151</v>
      </c>
      <c r="E83" s="113" t="s">
        <v>151</v>
      </c>
      <c r="F83" s="113" t="s">
        <v>151</v>
      </c>
      <c r="G83" s="114" t="s">
        <v>96</v>
      </c>
      <c r="H83" s="113" t="s">
        <v>97</v>
      </c>
      <c r="I83" s="82"/>
    </row>
    <row r="84" spans="1:9" ht="11.25">
      <c r="A84" s="115"/>
      <c r="B84" s="116" t="s">
        <v>129</v>
      </c>
      <c r="C84" s="117">
        <f aca="true" t="shared" si="12" ref="C84:H84">SUM(C21+C39+C50)</f>
        <v>788087</v>
      </c>
      <c r="D84" s="117">
        <f t="shared" si="12"/>
        <v>788087</v>
      </c>
      <c r="E84" s="117">
        <f t="shared" si="12"/>
        <v>760935.77</v>
      </c>
      <c r="F84" s="117">
        <f t="shared" si="12"/>
        <v>262175.29</v>
      </c>
      <c r="G84" s="117">
        <f t="shared" si="12"/>
        <v>126556.36</v>
      </c>
      <c r="H84" s="117">
        <f t="shared" si="12"/>
        <v>0</v>
      </c>
      <c r="I84" s="82"/>
    </row>
    <row r="85" spans="1:9" ht="11.25">
      <c r="A85" s="118"/>
      <c r="B85" s="118"/>
      <c r="C85" s="118"/>
      <c r="D85" s="118"/>
      <c r="E85" s="118"/>
      <c r="F85" s="118"/>
      <c r="G85" s="118"/>
      <c r="H85" s="118"/>
      <c r="I85" s="82"/>
    </row>
    <row r="86" spans="1:9" ht="11.25">
      <c r="A86" s="118"/>
      <c r="B86" s="119" t="s">
        <v>109</v>
      </c>
      <c r="C86" s="120">
        <f aca="true" t="shared" si="13" ref="C86:H86">SUM(C12-C84-C88)</f>
        <v>19414277</v>
      </c>
      <c r="D86" s="120">
        <f t="shared" si="13"/>
        <v>19414277</v>
      </c>
      <c r="E86" s="120">
        <f t="shared" si="13"/>
        <v>16974393.880000003</v>
      </c>
      <c r="F86" s="120">
        <f t="shared" si="13"/>
        <v>10676093.32</v>
      </c>
      <c r="G86" s="120">
        <f t="shared" si="13"/>
        <v>780779.99</v>
      </c>
      <c r="H86" s="120">
        <f t="shared" si="13"/>
        <v>1617402.67</v>
      </c>
      <c r="I86" s="82"/>
    </row>
    <row r="87" spans="1:9" ht="11.25">
      <c r="A87" s="118"/>
      <c r="B87" s="118"/>
      <c r="C87" s="118"/>
      <c r="D87" s="118"/>
      <c r="E87" s="118"/>
      <c r="F87" s="118"/>
      <c r="G87" s="118"/>
      <c r="H87" s="118"/>
      <c r="I87" s="82"/>
    </row>
    <row r="88" spans="1:9" ht="11.25">
      <c r="A88" s="118"/>
      <c r="B88" s="119" t="s">
        <v>107</v>
      </c>
      <c r="C88" s="120">
        <f aca="true" t="shared" si="14" ref="C88:H88">SUM(C63)</f>
        <v>543831</v>
      </c>
      <c r="D88" s="120">
        <f t="shared" si="14"/>
        <v>543831</v>
      </c>
      <c r="E88" s="120">
        <f t="shared" si="14"/>
        <v>536340.2</v>
      </c>
      <c r="F88" s="120">
        <f t="shared" si="14"/>
        <v>456765.27</v>
      </c>
      <c r="G88" s="120">
        <f t="shared" si="14"/>
        <v>1214.7</v>
      </c>
      <c r="H88" s="120">
        <f t="shared" si="14"/>
        <v>5332.69</v>
      </c>
      <c r="I88" s="82"/>
    </row>
    <row r="89" spans="1:9" ht="11.25">
      <c r="A89" s="118"/>
      <c r="B89" s="118"/>
      <c r="C89" s="118"/>
      <c r="D89" s="118"/>
      <c r="E89" s="118"/>
      <c r="F89" s="118"/>
      <c r="G89" s="118"/>
      <c r="H89" s="118"/>
      <c r="I89" s="82"/>
    </row>
    <row r="90" spans="1:9" ht="11.25">
      <c r="A90" s="118"/>
      <c r="B90" s="118"/>
      <c r="C90" s="118"/>
      <c r="D90" s="118"/>
      <c r="E90" s="118"/>
      <c r="F90" s="118"/>
      <c r="G90" s="118"/>
      <c r="H90" s="118"/>
      <c r="I90" s="82"/>
    </row>
    <row r="91" spans="1:9" ht="11.25">
      <c r="A91" s="118"/>
      <c r="B91" s="121" t="s">
        <v>0</v>
      </c>
      <c r="C91" s="120">
        <f aca="true" t="shared" si="15" ref="C91:H91">SUM(C84:C88)</f>
        <v>20746195</v>
      </c>
      <c r="D91" s="120">
        <f t="shared" si="15"/>
        <v>20746195</v>
      </c>
      <c r="E91" s="120">
        <f t="shared" si="15"/>
        <v>18271669.85</v>
      </c>
      <c r="F91" s="120">
        <f t="shared" si="15"/>
        <v>11395033.879999999</v>
      </c>
      <c r="G91" s="120">
        <f t="shared" si="15"/>
        <v>908551.0499999999</v>
      </c>
      <c r="H91" s="120">
        <f t="shared" si="15"/>
        <v>1622735.3599999999</v>
      </c>
      <c r="I91" s="82"/>
    </row>
    <row r="92" spans="1:9" ht="11.25">
      <c r="A92" s="122"/>
      <c r="B92" s="122"/>
      <c r="C92" s="122"/>
      <c r="D92" s="122"/>
      <c r="E92" s="122"/>
      <c r="F92" s="122"/>
      <c r="G92" s="122"/>
      <c r="H92" s="122"/>
      <c r="I92" s="82"/>
    </row>
    <row r="93" spans="1:9" ht="11.25">
      <c r="A93" s="77"/>
      <c r="B93" s="77"/>
      <c r="C93" s="77"/>
      <c r="D93" s="77"/>
      <c r="E93" s="77"/>
      <c r="F93" s="77"/>
      <c r="G93" s="77"/>
      <c r="H93" s="81"/>
      <c r="I93" s="82"/>
    </row>
    <row r="94" spans="1:9" ht="11.25">
      <c r="A94" s="77"/>
      <c r="B94" s="77"/>
      <c r="C94" s="77"/>
      <c r="D94" s="77"/>
      <c r="E94" s="77"/>
      <c r="F94" s="77"/>
      <c r="G94" s="77"/>
      <c r="H94" s="81"/>
      <c r="I94" s="82"/>
    </row>
    <row r="96" spans="3:4" ht="11.25">
      <c r="C96" s="22"/>
      <c r="D96" s="22"/>
    </row>
  </sheetData>
  <sheetProtection/>
  <mergeCells count="10">
    <mergeCell ref="G81:H81"/>
    <mergeCell ref="B2:H2"/>
    <mergeCell ref="B6:H6"/>
    <mergeCell ref="A3:H3"/>
    <mergeCell ref="A5:H5"/>
    <mergeCell ref="A9:A10"/>
    <mergeCell ref="G9:H9"/>
    <mergeCell ref="C9:C10"/>
    <mergeCell ref="B7:H7"/>
    <mergeCell ref="B4:H4"/>
  </mergeCells>
  <printOptions horizontalCentered="1" verticalCentered="1"/>
  <pageMargins left="0" right="0" top="0" bottom="0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6.140625" style="2" customWidth="1"/>
    <col min="2" max="2" width="30.7109375" style="2" customWidth="1"/>
    <col min="3" max="3" width="12.7109375" style="2" customWidth="1"/>
    <col min="4" max="4" width="13.28125" style="2" customWidth="1"/>
    <col min="5" max="5" width="12.00390625" style="2" customWidth="1"/>
    <col min="6" max="6" width="10.28125" style="2" customWidth="1"/>
    <col min="7" max="16384" width="11.421875" style="1" customWidth="1"/>
  </cols>
  <sheetData>
    <row r="2" spans="2:6" ht="16.5" customHeight="1">
      <c r="B2" s="58"/>
      <c r="C2" s="58"/>
      <c r="D2" s="58"/>
      <c r="E2" s="58"/>
      <c r="F2" s="58"/>
    </row>
    <row r="3" spans="1:6" ht="12">
      <c r="A3" s="58"/>
      <c r="B3" s="58"/>
      <c r="C3" s="58"/>
      <c r="D3" s="58"/>
      <c r="E3" s="58"/>
      <c r="F3" s="58"/>
    </row>
    <row r="4" spans="1:6" ht="12.75" customHeight="1">
      <c r="A4" s="58" t="s">
        <v>112</v>
      </c>
      <c r="B4" s="58"/>
      <c r="C4" s="58"/>
      <c r="D4" s="58"/>
      <c r="E4" s="58"/>
      <c r="F4" s="58"/>
    </row>
    <row r="5" spans="1:6" ht="13.5" customHeight="1">
      <c r="A5" s="58" t="s">
        <v>77</v>
      </c>
      <c r="B5" s="58"/>
      <c r="C5" s="58"/>
      <c r="D5" s="58"/>
      <c r="E5" s="58"/>
      <c r="F5" s="58"/>
    </row>
    <row r="6" spans="1:6" ht="13.5" customHeight="1">
      <c r="A6" s="63" t="s">
        <v>134</v>
      </c>
      <c r="B6" s="58"/>
      <c r="C6" s="58"/>
      <c r="D6" s="58"/>
      <c r="E6" s="58"/>
      <c r="F6" s="58"/>
    </row>
    <row r="7" spans="1:6" ht="13.5" customHeight="1">
      <c r="A7" s="21"/>
      <c r="B7" s="21" t="s">
        <v>133</v>
      </c>
      <c r="C7" s="49"/>
      <c r="D7" s="49"/>
      <c r="E7" s="49"/>
      <c r="F7" s="49"/>
    </row>
    <row r="8" spans="1:2" ht="4.5" customHeight="1">
      <c r="A8" s="3"/>
      <c r="B8" s="3"/>
    </row>
    <row r="9" spans="1:6" ht="19.5" customHeight="1">
      <c r="A9" s="59" t="s">
        <v>93</v>
      </c>
      <c r="B9" s="35" t="s">
        <v>94</v>
      </c>
      <c r="C9" s="61" t="s">
        <v>95</v>
      </c>
      <c r="D9" s="48" t="s">
        <v>110</v>
      </c>
      <c r="E9" s="36" t="s">
        <v>106</v>
      </c>
      <c r="F9" s="37" t="s">
        <v>103</v>
      </c>
    </row>
    <row r="10" spans="1:6" ht="17.25" customHeight="1">
      <c r="A10" s="60"/>
      <c r="B10" s="38"/>
      <c r="C10" s="62"/>
      <c r="D10" s="39" t="s">
        <v>132</v>
      </c>
      <c r="E10" s="39" t="s">
        <v>132</v>
      </c>
      <c r="F10" s="39" t="s">
        <v>132</v>
      </c>
    </row>
    <row r="11" spans="1:6" ht="3.75" customHeight="1">
      <c r="A11" s="5"/>
      <c r="B11" s="6"/>
      <c r="C11" s="7"/>
      <c r="D11" s="7"/>
      <c r="E11" s="7"/>
      <c r="F11" s="7"/>
    </row>
    <row r="12" spans="1:9" ht="13.5" customHeight="1">
      <c r="A12" s="40"/>
      <c r="B12" s="41"/>
      <c r="C12" s="46"/>
      <c r="D12" s="46"/>
      <c r="E12" s="46"/>
      <c r="F12" s="46"/>
      <c r="H12" s="47"/>
      <c r="I12" s="47"/>
    </row>
    <row r="13" spans="1:6" ht="6" customHeight="1">
      <c r="A13" s="8"/>
      <c r="B13" s="9"/>
      <c r="C13" s="27"/>
      <c r="D13" s="27"/>
      <c r="E13" s="27"/>
      <c r="F13" s="27"/>
    </row>
    <row r="14" spans="1:6" ht="11.25">
      <c r="A14" s="42" t="s">
        <v>13</v>
      </c>
      <c r="B14" s="43" t="s">
        <v>14</v>
      </c>
      <c r="C14" s="44">
        <f>SUM(C15+C16+C24+C25+C26+C27+C28+C29+C30+C31)</f>
        <v>6614310.83</v>
      </c>
      <c r="D14" s="44">
        <f>SUM(D15+D16+D24+D25+D26+D27+D28+D29+D30+D31)</f>
        <v>4927147.83</v>
      </c>
      <c r="E14" s="44">
        <f>SUM(E15+E16+E24+E25+E26+E27+E28+E29+E30+E31)</f>
        <v>1835466.9200000002</v>
      </c>
      <c r="F14" s="44">
        <f>SUM(F15+F16+F24+F25+F26+F27+F28+F29+F30+F31)</f>
        <v>1211635.54</v>
      </c>
    </row>
    <row r="15" spans="1:6" ht="11.25">
      <c r="A15" s="18" t="s">
        <v>15</v>
      </c>
      <c r="B15" s="19" t="s">
        <v>16</v>
      </c>
      <c r="C15" s="12">
        <v>2504768</v>
      </c>
      <c r="D15" s="12">
        <v>1679795</v>
      </c>
      <c r="E15" s="16">
        <v>294838.53</v>
      </c>
      <c r="F15" s="16">
        <v>207207.29</v>
      </c>
    </row>
    <row r="16" spans="1:6" s="4" customFormat="1" ht="11.25">
      <c r="A16" s="18" t="s">
        <v>17</v>
      </c>
      <c r="B16" s="19" t="s">
        <v>18</v>
      </c>
      <c r="C16" s="20">
        <f>SUM(C17:C23)</f>
        <v>781963</v>
      </c>
      <c r="D16" s="20">
        <f>SUM(D17:D23)</f>
        <v>708208</v>
      </c>
      <c r="E16" s="20">
        <f>SUM(E17:E23)</f>
        <v>496449.24</v>
      </c>
      <c r="F16" s="20">
        <f>SUM(F17:F23)</f>
        <v>322290.68</v>
      </c>
    </row>
    <row r="17" spans="1:6" ht="11.25">
      <c r="A17" s="17" t="s">
        <v>19</v>
      </c>
      <c r="B17" s="31" t="s">
        <v>20</v>
      </c>
      <c r="C17" s="24">
        <v>17670</v>
      </c>
      <c r="D17" s="25">
        <v>17670</v>
      </c>
      <c r="E17" s="25">
        <v>10215.95</v>
      </c>
      <c r="F17" s="25">
        <v>10215.95</v>
      </c>
    </row>
    <row r="18" spans="1:6" ht="11.25">
      <c r="A18" s="17" t="s">
        <v>21</v>
      </c>
      <c r="B18" s="31" t="s">
        <v>22</v>
      </c>
      <c r="C18" s="24">
        <v>65097</v>
      </c>
      <c r="D18" s="25">
        <v>58574</v>
      </c>
      <c r="E18" s="25">
        <v>22260.44</v>
      </c>
      <c r="F18" s="25">
        <v>22260.44</v>
      </c>
    </row>
    <row r="19" spans="1:6" ht="11.25">
      <c r="A19" s="17" t="s">
        <v>23</v>
      </c>
      <c r="B19" s="31" t="s">
        <v>24</v>
      </c>
      <c r="C19" s="24">
        <v>15686</v>
      </c>
      <c r="D19" s="25">
        <v>15686</v>
      </c>
      <c r="E19" s="25">
        <v>1920.75</v>
      </c>
      <c r="F19" s="25">
        <v>1769.75</v>
      </c>
    </row>
    <row r="20" spans="1:6" ht="11.25">
      <c r="A20" s="17" t="s">
        <v>25</v>
      </c>
      <c r="B20" s="31" t="s">
        <v>26</v>
      </c>
      <c r="C20" s="24">
        <v>338476</v>
      </c>
      <c r="D20" s="25">
        <v>283362</v>
      </c>
      <c r="E20" s="25">
        <v>257429.08</v>
      </c>
      <c r="F20" s="25">
        <v>209044.04</v>
      </c>
    </row>
    <row r="21" spans="1:6" ht="11.25">
      <c r="A21" s="17" t="s">
        <v>27</v>
      </c>
      <c r="B21" s="31" t="s">
        <v>28</v>
      </c>
      <c r="C21" s="24">
        <v>185684</v>
      </c>
      <c r="D21" s="25">
        <v>173566</v>
      </c>
      <c r="E21" s="25">
        <v>138454.14</v>
      </c>
      <c r="F21" s="25">
        <v>79000.5</v>
      </c>
    </row>
    <row r="22" spans="1:6" ht="11.25">
      <c r="A22" s="17" t="s">
        <v>29</v>
      </c>
      <c r="B22" s="31" t="s">
        <v>92</v>
      </c>
      <c r="C22" s="24">
        <v>138977</v>
      </c>
      <c r="D22" s="25">
        <v>138977</v>
      </c>
      <c r="E22" s="25">
        <v>66168.88</v>
      </c>
      <c r="F22" s="25">
        <v>0</v>
      </c>
    </row>
    <row r="23" spans="1:6" ht="11.25">
      <c r="A23" s="17"/>
      <c r="B23" s="32" t="s">
        <v>111</v>
      </c>
      <c r="C23" s="24">
        <v>20373</v>
      </c>
      <c r="D23" s="25">
        <v>20373</v>
      </c>
      <c r="E23" s="25">
        <v>0</v>
      </c>
      <c r="F23" s="25">
        <v>0</v>
      </c>
    </row>
    <row r="24" spans="1:6" ht="11.25">
      <c r="A24" s="18" t="s">
        <v>30</v>
      </c>
      <c r="B24" s="11" t="s">
        <v>31</v>
      </c>
      <c r="C24" s="12">
        <v>12144</v>
      </c>
      <c r="D24" s="16">
        <v>12144</v>
      </c>
      <c r="E24" s="16">
        <v>8.27</v>
      </c>
      <c r="F24" s="25">
        <v>8.27</v>
      </c>
    </row>
    <row r="25" spans="1:6" ht="11.25">
      <c r="A25" s="18" t="s">
        <v>32</v>
      </c>
      <c r="B25" s="11" t="s">
        <v>33</v>
      </c>
      <c r="C25" s="12">
        <v>35866</v>
      </c>
      <c r="D25" s="16">
        <v>35866</v>
      </c>
      <c r="E25" s="16">
        <v>0</v>
      </c>
      <c r="F25" s="16">
        <v>0</v>
      </c>
    </row>
    <row r="26" spans="1:6" ht="11.25">
      <c r="A26" s="18" t="s">
        <v>34</v>
      </c>
      <c r="B26" s="26" t="s">
        <v>35</v>
      </c>
      <c r="C26" s="12">
        <v>510375</v>
      </c>
      <c r="D26" s="12">
        <v>452333</v>
      </c>
      <c r="E26" s="16">
        <v>181726</v>
      </c>
      <c r="F26" s="16">
        <v>178892</v>
      </c>
    </row>
    <row r="27" spans="1:6" ht="11.25">
      <c r="A27" s="18" t="s">
        <v>36</v>
      </c>
      <c r="B27" s="30" t="s">
        <v>37</v>
      </c>
      <c r="C27" s="12">
        <v>201484</v>
      </c>
      <c r="D27" s="16">
        <v>201484</v>
      </c>
      <c r="E27" s="16">
        <v>125661.93</v>
      </c>
      <c r="F27" s="16">
        <v>107923.61</v>
      </c>
    </row>
    <row r="28" spans="1:6" ht="11.25">
      <c r="A28" s="18" t="s">
        <v>38</v>
      </c>
      <c r="B28" s="11" t="s">
        <v>39</v>
      </c>
      <c r="C28" s="12">
        <v>1882884</v>
      </c>
      <c r="D28" s="12">
        <v>1162495</v>
      </c>
      <c r="E28" s="16">
        <v>530716.57</v>
      </c>
      <c r="F28" s="16">
        <v>288070.21</v>
      </c>
    </row>
    <row r="29" spans="1:6" ht="11.25">
      <c r="A29" s="18" t="s">
        <v>40</v>
      </c>
      <c r="B29" s="11" t="s">
        <v>108</v>
      </c>
      <c r="C29" s="12">
        <v>17000</v>
      </c>
      <c r="D29" s="16">
        <v>6998</v>
      </c>
      <c r="E29" s="16">
        <v>0</v>
      </c>
      <c r="F29" s="16">
        <v>0</v>
      </c>
    </row>
    <row r="30" spans="1:6" ht="11.25">
      <c r="A30" s="18" t="s">
        <v>41</v>
      </c>
      <c r="B30" s="11" t="s">
        <v>42</v>
      </c>
      <c r="C30" s="12">
        <v>531919</v>
      </c>
      <c r="D30" s="16">
        <v>531917</v>
      </c>
      <c r="E30" s="16">
        <v>116466.05</v>
      </c>
      <c r="F30" s="16">
        <v>28052.4</v>
      </c>
    </row>
    <row r="31" spans="1:6" ht="12" thickBot="1">
      <c r="A31" s="50" t="s">
        <v>86</v>
      </c>
      <c r="B31" s="51" t="s">
        <v>87</v>
      </c>
      <c r="C31" s="52">
        <v>135907.83</v>
      </c>
      <c r="D31" s="52">
        <v>135907.83</v>
      </c>
      <c r="E31" s="52">
        <v>89600.33</v>
      </c>
      <c r="F31" s="52">
        <v>79191.08</v>
      </c>
    </row>
    <row r="32" spans="1:6" ht="13.5" customHeight="1" thickTop="1">
      <c r="A32" s="13"/>
      <c r="B32" s="14"/>
      <c r="C32" s="15"/>
      <c r="D32" s="15"/>
      <c r="E32" s="15"/>
      <c r="F32" s="15"/>
    </row>
    <row r="33" spans="1:6" ht="17.25" customHeight="1">
      <c r="A33" s="13"/>
      <c r="B33" s="14"/>
      <c r="C33" s="15"/>
      <c r="D33" s="15"/>
      <c r="E33" s="15"/>
      <c r="F33" s="15"/>
    </row>
  </sheetData>
  <sheetProtection/>
  <mergeCells count="7">
    <mergeCell ref="A9:A10"/>
    <mergeCell ref="C9:C10"/>
    <mergeCell ref="A4:F4"/>
    <mergeCell ref="A6:F6"/>
    <mergeCell ref="B2:F2"/>
    <mergeCell ref="A3:F3"/>
    <mergeCell ref="A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Deleuze</dc:creator>
  <cp:keywords/>
  <dc:description/>
  <cp:lastModifiedBy>Jacqueline Deleuze</cp:lastModifiedBy>
  <cp:lastPrinted>2024-01-23T16:43:53Z</cp:lastPrinted>
  <dcterms:created xsi:type="dcterms:W3CDTF">2000-05-02T22:08:03Z</dcterms:created>
  <dcterms:modified xsi:type="dcterms:W3CDTF">2024-01-31T15:33:59Z</dcterms:modified>
  <cp:category/>
  <cp:version/>
  <cp:contentType/>
  <cp:contentStatus/>
  <cp:revision>1</cp:revision>
</cp:coreProperties>
</file>